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E:\"/>
    </mc:Choice>
  </mc:AlternateContent>
  <xr:revisionPtr revIDLastSave="0" documentId="8_{43074739-41EE-4FBD-8E3A-6D95F3305F68}" xr6:coauthVersionLast="36" xr6:coauthVersionMax="36" xr10:uidLastSave="{00000000-0000-0000-0000-000000000000}"/>
  <bookViews>
    <workbookView xWindow="0" yWindow="0" windowWidth="20490" windowHeight="7605"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G35" i="10"/>
  <c r="BE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<sst xmlns="http://schemas.openxmlformats.org/spreadsheetml/2006/main" count="1112" uniqueCount="596">
  <si>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</si>
  <si>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</si>
  <si>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</si>
  <si>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</si>
  <si>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</si>
  <si>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</si>
  <si>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</si>
  <si>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</si>
  <si>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</si>
  <si>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</si>
  <si>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</si>
  <si>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</si>
  <si>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</si>
  <si>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</si>
  <si>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</si>
  <si>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</si>
  <si>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</si>
  <si>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</si>
  <si>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</si>
  <si>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</si>
  <si>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</si>
  <si>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</si>
  <si>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</si>
  <si>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</si>
  <si>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</si>
  <si>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</si>
  <si>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</si>
  <si>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</si>
  <si>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</si>
  <si>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</si>
  <si>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</si>
  <si>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</si>
  <si>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</si>
  <si>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</si>
  <si>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</si>
  <si>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</si>
  <si>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</si>
  <si>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</si>
  <si>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</si>
  <si>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</si>
  <si>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</si>
  <si>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</si>
  <si>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</si>
  <si>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</si>
  <si>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</si>
  <si>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</si>
  <si>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</si>
  <si>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</si>
  <si>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</si>
  <si>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</si>
  <si>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</si>
  <si>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</si>
  <si>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</si>
  <si>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</si>
  <si>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</si>
  <si>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</si>
  <si>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</si>
  <si>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</si>
  <si>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</si>
  <si>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</si>
  <si>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</si>
  <si>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</si>
  <si>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</si>
  <si>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</si>
  <si>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</si>
  <si>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</si>
  <si>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</si>
  <si>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</si>
  <si>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</si>
  <si>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</si>
  <si>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</si>
  <si>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</si>
  <si>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</si>
  <si>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</si>
  <si>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</si>
  <si>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</si>
  <si>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</si>
  <si>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</si>
  <si>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</si>
  <si>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</si>
  <si>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</si>
  <si>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</si>
  <si>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</si>
  <si>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</si>
  <si>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</si>
  <si>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</si>
  <si>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</si>
  <si>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</si>
  <si>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</si>
  <si>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</si>
  <si>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</si>
  <si>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</si>
  <si>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</si>
  <si>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</si>
  <si>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</si>
  <si>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</si>
  <si>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</si>
  <si>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</si>
  <si>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</si>
  <si>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</si>
  <si>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</si>
  <si>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</si>
  <si>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</si>
  <si>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</si>
  <si>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</si>
  <si>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</si>
  <si>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</si>
  <si>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</si>
  <si>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</si>
  <si>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</si>
  <si>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</si>
  <si>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</si>
  <si>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</si>
  <si>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</si>
  <si>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</si>
  <si>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</si>
  <si>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</si>
  <si>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</si>
  <si>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</si>
  <si>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</si>
  <si>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</si>
  <si>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</si>
  <si>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</si>
  <si>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</si>
  <si>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</si>
  <si>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</si>
  <si>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</si>
  <si>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</si>
  <si>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</si>
  <si>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</si>
  <si>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</si>
  <si>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</si>
  <si>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</si>
  <si>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</si>
  <si>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</si>
  <si>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</si>
  <si>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</si>
  <si>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</si>
  <si>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</si>
  <si>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</si>
  <si>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</si>
  <si>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</si>
  <si>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</si>
  <si>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</si>
  <si>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</si>
  <si>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</si>
  <si>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</si>
  <si>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</si>
  <si>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</si>
  <si>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</si>
  <si>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</si>
  <si>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</si>
  <si>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</si>
  <si>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</si>
  <si>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</si>
  <si>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</si>
  <si>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</si>
  <si>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</si>
  <si>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</si>
  <si>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</si>
  <si>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</si>
  <si>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</si>
  <si>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</si>
  <si>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</si>
  <si>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</si>
  <si>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</si>
  <si>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</si>
  <si>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</si>
  <si>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</si>
  <si>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</si>
  <si>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</si>
  <si>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</si>
  <si>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</si>
  <si>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</si>
  <si>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</si>
  <si>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</si>
  <si>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</si>
  <si>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</si>
  <si>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</si>
  <si>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</si>
  <si>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</si>
  <si>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</si>
  <si>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</si>
  <si>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</si>
  <si>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</si>
  <si>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</si>
  <si>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</si>
  <si>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</si>
  <si>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</si>
  <si>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</si>
  <si>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</si>
  <si>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</si>
  <si>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</si>
  <si>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</si>
  <si>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</si>
  <si>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</si>
  <si>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</si>
  <si>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</si>
  <si>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</si>
  <si>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</si>
  <si>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</si>
  <si>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</si>
  <si>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</si>
  <si>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</si>
  <si>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</si>
  <si>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</si>
  <si>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</si>
  <si>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</si>
  <si>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</si>
  <si>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</si>
  <si>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</si>
  <si>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</si>
  <si>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</si>
  <si>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</si>
  <si>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</si>
  <si>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</si>
  <si>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</si>
  <si>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埼玉県美里町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</si>
  <si>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</si>
  <si>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</si>
  <si>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</si>
  <si>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</si>
  <si>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</si>
  <si>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</si>
  <si>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</si>
  <si>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</si>
  <si>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</si>
  <si>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</si>
  <si>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</si>
  <si>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</si>
  <si>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</si>
  <si>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</si>
  <si>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</si>
  <si>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</si>
  <si>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</si>
  <si>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</si>
  <si>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</si>
  <si>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</si>
  <si>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</si>
  <si>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</si>
  <si>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</si>
  <si>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</si>
  <si>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</si>
  <si>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</si>
  <si>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</si>
  <si>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</si>
  <si>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</si>
  <si>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</si>
  <si>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</si>
  <si>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</si>
  <si>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</si>
  <si>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</si>
  <si>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</si>
  <si>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</si>
  <si>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</si>
  <si>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</si>
  <si>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</si>
  <si>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</si>
  <si>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</si>
  <si>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</si>
  <si>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</si>
  <si>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</si>
  <si>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</si>
  <si>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</si>
  <si>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</si>
  <si>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</si>
  <si>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</si>
  <si>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</si>
  <si>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</si>
  <si>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</si>
  <si>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</si>
  <si>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</si>
  <si>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</si>
  <si>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</si>
  <si>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</si>
  <si>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</si>
  <si>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</si>
  <si>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</si>
  <si>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</si>
  <si>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</si>
  <si>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</si>
  <si>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</si>
  <si>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</si>
  <si>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</si>
  <si>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</si>
  <si>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</si>
  <si>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</si>
  <si>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</si>
  <si>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</si>
  <si>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</si>
  <si>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</si>
  <si>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</si>
  <si>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</si>
  <si>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</si>
  <si>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</si>
  <si>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</si>
  <si>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</si>
  <si>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</si>
  <si>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</si>
  <si>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</si>
  <si>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</si>
  <si>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</si>
  <si>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</si>
  <si>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</si>
  <si>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</si>
  <si>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</si>
  <si>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</si>
  <si>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</si>
  <si>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</si>
  <si>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</si>
  <si>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</si>
  <si>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</si>
  <si>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</si>
  <si>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</si>
  <si>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</si>
  <si>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</si>
  <si>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</si>
  <si>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</si>
  <si>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</si>
  <si>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</si>
  <si>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</si>
  <si>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</si>
  <si>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</si>
  <si>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</si>
  <si>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</si>
  <si>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</si>
  <si>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</si>
  <si>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</si>
  <si>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</si>
  <si>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</si>
  <si>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</si>
  <si>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</si>
  <si>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</si>
  <si>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</si>
  <si>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</si>
  <si>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</si>
  <si>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</si>
  <si>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</si>
  <si>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</si>
  <si>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</si>
  <si>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</si>
  <si>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</si>
  <si>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</si>
  <si>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</si>
  <si>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</si>
  <si>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</si>
  <si>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</si>
  <si>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</si>
  <si>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</si>
  <si>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</si>
  <si>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</si>
  <si>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</si>
  <si>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</si>
  <si>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</si>
  <si>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</si>
  <si>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</si>
  <si>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</si>
  <si>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</si>
  <si>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</si>
  <si>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</si>
  <si>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</si>
  <si>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</si>
  <si>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</si>
  <si>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</si>
  <si>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</si>
  <si>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</si>
  <si>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</si>
  <si>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</si>
  <si>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</si>
  <si>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</si>
  <si>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</si>
  <si>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埼玉県美里町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</si>
  <si>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</si>
  <si>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</si>
  <si>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</si>
  <si>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</si>
  <si>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</si>
  <si>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</si>
  <si>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</si>
  <si>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</si>
  <si>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</si>
  <si>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</si>
  <si>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</si>
  <si>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</si>
  <si>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</si>
  <si>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</si>
  <si>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</si>
  <si>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</si>
  <si>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</si>
  <si>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</si>
  <si>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</si>
  <si>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</si>
  <si>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</si>
  <si>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</si>
  <si>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</si>
  <si>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</si>
  <si>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</si>
  <si>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</si>
  <si>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</si>
  <si>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</si>
  <si>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</si>
  <si>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</si>
  <si>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</si>
  <si>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</si>
  <si>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</si>
  <si>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</si>
  <si>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</si>
  <si>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</si>
  <si>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</si>
  <si>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</si>
  <si>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</si>
  <si>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</si>
  <si>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農業集落排水処理事業特別会計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</si>
  <si>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</si>
  <si>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</si>
  <si>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</si>
  <si>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</si>
  <si>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</si>
  <si>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</si>
  <si>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</si>
  <si>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</si>
  <si>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</si>
  <si>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</si>
  <si>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</si>
  <si>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</si>
  <si>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</si>
  <si>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</si>
  <si>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</si>
  <si>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</si>
  <si>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</si>
  <si>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</si>
  <si>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</si>
  <si>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</si>
  <si>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</si>
  <si>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</si>
  <si>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</si>
  <si>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</si>
  <si>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</si>
  <si>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</si>
  <si>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</si>
  <si>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</si>
  <si>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</si>
  <si>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</si>
  <si>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</si>
  <si>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</si>
  <si>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</si>
  <si>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</si>
  <si>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</si>
  <si>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</si>
  <si>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</si>
  <si>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</si>
  <si>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</si>
  <si>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</si>
  <si>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</si>
  <si>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</si>
  <si>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</si>
  <si>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</si>
  <si>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</si>
  <si>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</si>
  <si>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</si>
  <si>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</si>
  <si>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</si>
  <si>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</si>
  <si>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</si>
  <si>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</si>
  <si>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</si>
  <si>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</si>
  <si>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</si>
  <si>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</si>
  <si>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農業集落排水処理事業特別会計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</si>
  <si>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</si>
  <si>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</si>
  <si>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</si>
  <si>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</si>
  <si>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</si>
  <si>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</si>
  <si>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</si>
  <si>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</si>
  <si>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</si>
  <si>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</si>
  <si>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</si>
  <si>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</si>
  <si>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</si>
  <si>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</si>
  <si>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</si>
  <si>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</si>
  <si>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</si>
  <si>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</si>
  <si>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</si>
  <si>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</si>
  <si>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</si>
  <si>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</si>
  <si>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</si>
  <si>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</si>
  <si>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</si>
  <si>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</si>
  <si>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</si>
  <si>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</si>
  <si>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</si>
  <si>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</si>
  <si>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</si>
  <si>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</si>
  <si>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</si>
  <si>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</si>
  <si>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</si>
  <si>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</si>
  <si>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</si>
  <si>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</si>
  <si>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</si>
  <si>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</si>
  <si>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</si>
  <si>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</si>
  <si>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</si>
  <si>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</si>
  <si>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</si>
  <si>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</si>
  <si>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</si>
  <si>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</si>
  <si>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</si>
  <si>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</si>
  <si>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</si>
  <si>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</si>
  <si>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</si>
  <si>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</si>
  <si>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</si>
  <si>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</si>
  <si>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</si>
  <si>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</si>
  <si>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</si>
  <si>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</si>
  <si>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</si>
  <si>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</si>
  <si>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</si>
  <si>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</si>
  <si>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</si>
  <si>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</si>
  <si>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</si>
  <si>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</si>
  <si>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</si>
  <si>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</si>
  <si>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</si>
  <si>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</si>
  <si>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</si>
  <si>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</si>
  <si>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</si>
  <si>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</si>
  <si>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</si>
  <si>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</si>
  <si>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</si>
  <si>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</si>
  <si>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</si>
  <si>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</si>
  <si>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</si>
  <si>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</si>
  <si>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</si>
  <si>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</si>
  <si>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</si>
  <si>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</si>
  <si>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</si>
  <si>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</si>
  <si>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</si>
  <si>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</si>
  <si>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</si>
  <si>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0.45</t>
  </si>
  <si>
    <t>▲ 0.57</t>
  </si>
  <si>
    <t>一般会計</t>
  </si>
  <si>
    <t>水道事業会計</t>
  </si>
  <si>
    <t>国民健康保険特別会計</t>
  </si>
  <si>
    <t>介護保険特別会計</t>
  </si>
  <si>
    <t>農業集落排水処理事業特別会計</t>
  </si>
  <si>
    <t>下水道事業特別会計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</si>
  <si>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</si>
  <si>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</si>
  <si>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</si>
  <si>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</si>
  <si>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</si>
  <si>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</si>
  <si>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</si>
  <si>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</si>
  <si>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</si>
  <si>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</si>
  <si>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児玉郡市広域市町村圏組合</t>
    <rPh sb="0" eb="4">
      <t>コダマグンシ</t>
    </rPh>
    <rPh sb="4" eb="6">
      <t>コウイキ</t>
    </rPh>
    <rPh sb="6" eb="9">
      <t>シチョウソン</t>
    </rPh>
    <rPh sb="9" eb="10">
      <t>ケン</t>
    </rPh>
    <rPh sb="10" eb="12">
      <t>クミアイ</t>
    </rPh>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</si>
  <si>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2"/>
  </si>
  <si>
    <t>埼玉県市町村総合事務組合</t>
    <rPh sb="0" eb="6">
      <t>サイタマケンシチョウソン</t>
    </rPh>
    <rPh sb="6" eb="8">
      <t>ソウゴウ</t>
    </rPh>
    <rPh sb="8" eb="10">
      <t>ジム</t>
    </rPh>
    <rPh sb="10" eb="12">
      <t>クミアイ</t>
    </rPh>
    <phoneticPr fontId="2"/>
  </si>
  <si>
    <t>埼玉県市町村総合事務組合</t>
    <rPh sb="0" eb="3">
      <t>サイタマケン</t>
    </rPh>
    <rPh sb="3" eb="6">
      <t>シチョウソン</t>
    </rPh>
    <rPh sb="6" eb="8">
      <t>ソウゴウ</t>
    </rPh>
    <rPh sb="8" eb="10">
      <t>ジム</t>
    </rPh>
    <rPh sb="10" eb="12">
      <t>クミアイ</t>
    </rPh>
    <phoneticPr fontId="2"/>
  </si>
  <si>
    <t>彩の国さいたま人づくり広域連合</t>
    <rPh sb="0" eb="1">
      <t>サイ</t>
    </rPh>
    <rPh sb="2" eb="3">
      <t>クニ</t>
    </rPh>
    <rPh sb="7" eb="8">
      <t>ヒト</t>
    </rPh>
    <rPh sb="11" eb="13">
      <t>コウイキ</t>
    </rPh>
    <rPh sb="13" eb="15">
      <t>レンゴウ</t>
    </rPh>
    <phoneticPr fontId="2"/>
  </si>
  <si>
    <t>一般会計</t>
    <rPh sb="0" eb="4">
      <t>イッパンカイケイ</t>
    </rPh>
    <phoneticPr fontId="2"/>
  </si>
  <si>
    <t>特別会計</t>
    <rPh sb="0" eb="2">
      <t>トクベツ</t>
    </rPh>
    <rPh sb="2" eb="4">
      <t>カイケイ</t>
    </rPh>
    <phoneticPr fontId="2"/>
  </si>
  <si>
    <t>交通災害特別会計</t>
    <rPh sb="0" eb="2">
      <t>コウツウ</t>
    </rPh>
    <rPh sb="2" eb="4">
      <t>サイガイ</t>
    </rPh>
    <rPh sb="4" eb="8">
      <t>トクベツカイケイ</t>
    </rPh>
    <phoneticPr fontId="2"/>
  </si>
  <si>
    <t>公共施設等整備基金</t>
    <rPh sb="0" eb="4">
      <t>コウキョウシセツ</t>
    </rPh>
    <rPh sb="4" eb="5">
      <t>トウ</t>
    </rPh>
    <rPh sb="5" eb="9">
      <t>セイビキキン</t>
    </rPh>
    <phoneticPr fontId="2"/>
  </si>
  <si>
    <t>地域福祉基金</t>
    <rPh sb="0" eb="2">
      <t>チイキ</t>
    </rPh>
    <rPh sb="2" eb="4">
      <t>フクシ</t>
    </rPh>
    <rPh sb="4" eb="6">
      <t>キキン</t>
    </rPh>
    <phoneticPr fontId="2"/>
  </si>
  <si>
    <t>ミムリン夢づくり基金</t>
    <rPh sb="4" eb="5">
      <t>ユメ</t>
    </rPh>
    <rPh sb="8" eb="10">
      <t>キキン</t>
    </rPh>
    <phoneticPr fontId="2"/>
  </si>
  <si>
    <t>森林環境譲与税基金</t>
    <rPh sb="0" eb="4">
      <t>シンリンカンキョウ</t>
    </rPh>
    <rPh sb="4" eb="7">
      <t>ジョウヨゼイ</t>
    </rPh>
    <rPh sb="7" eb="9">
      <t>キキン</t>
    </rPh>
    <phoneticPr fontId="2"/>
  </si>
  <si>
    <t>-</t>
    <phoneticPr fontId="2"/>
  </si>
  <si>
    <t>公園整備基金</t>
    <rPh sb="0" eb="6">
      <t>コウエンセイビキキン</t>
    </rPh>
    <phoneticPr fontId="2"/>
  </si>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</sst>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82993</c:v>
                </c:pt>
                <c:pt idx="1">
                  <c:v>108252</c:v>
                </c:pt>
                <c:pt idx="2">
                  <c:v>93492</c:v>
                </c:pt>
                <c:pt idx="3">
                  <c:v>94796</c:v>
                </c:pt>
                <c:pt idx="4">
                  <c:v>85942</c:v>
                </c:pt>
              </c:numCache>
            </c:numRef>
          </c:val>
          <c:smooth val="0"/>
          <c:extLst>
            <c:ext xmlns:c16="http://schemas.microsoft.com/office/drawing/2014/chart" uri="{C3380CC4-5D6E-409C-BE32-E72D297353CC}">
              <c16:uniqueId val="{00000000-816F-496E-8DEE-9FF4BB809A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25032</c:v>
                </c:pt>
                <c:pt idx="1">
                  <c:v>41034</c:v>
                </c:pt>
                <c:pt idx="2">
                  <c:v>70580</c:v>
                </c:pt>
                <c:pt idx="3">
                  <c:v>61267</c:v>
                </c:pt>
                <c:pt idx="4">
                  <c:v>23779</c:v>
                </c:pt>
              </c:numCache>
            </c:numRef>
          </c:val>
          <c:smooth val="0"/>
          <c:extLst>
            <c:ext xmlns:c16="http://schemas.microsoft.com/office/drawing/2014/chart" uri="{C3380CC4-5D6E-409C-BE32-E72D297353CC}">
              <c16:uniqueId val="{00000001-816F-496E-8DEE-9FF4BB809A7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14.15</c:v>
                </c:pt>
                <c:pt idx="1">
                  <c:v>11.9</c:v>
                </c:pt>
                <c:pt idx="2">
                  <c:v>12.88</c:v>
                </c:pt>
                <c:pt idx="3">
                  <c:v>11.76</c:v>
                </c:pt>
                <c:pt idx="4">
                  <c:v>16.46</c:v>
                </c:pt>
              </c:numCache>
            </c:numRef>
          </c:val>
          <c:extLst>
            <c:ext xmlns:c16="http://schemas.microsoft.com/office/drawing/2014/chart" uri="{C3380CC4-5D6E-409C-BE32-E72D297353CC}">
              <c16:uniqueId val="{00000000-1E82-4B29-893F-56BB06A8F0D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33.270000000000003</c:v>
                </c:pt>
                <c:pt idx="1">
                  <c:v>34.58</c:v>
                </c:pt>
                <c:pt idx="2">
                  <c:v>34.29</c:v>
                </c:pt>
                <c:pt idx="3">
                  <c:v>32.81</c:v>
                </c:pt>
                <c:pt idx="4">
                  <c:v>30.38</c:v>
                </c:pt>
              </c:numCache>
            </c:numRef>
          </c:val>
          <c:extLst>
            <c:ext xmlns:c16="http://schemas.microsoft.com/office/drawing/2014/chart" uri="{C3380CC4-5D6E-409C-BE32-E72D297353CC}">
              <c16:uniqueId val="{00000001-1E82-4B29-893F-56BB06A8F0D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7.62</c:v>
                </c:pt>
                <c:pt idx="1">
                  <c:v>-0.45</c:v>
                </c:pt>
                <c:pt idx="2">
                  <c:v>1.08</c:v>
                </c:pt>
                <c:pt idx="3">
                  <c:v>-0.56999999999999995</c:v>
                </c:pt>
                <c:pt idx="4">
                  <c:v>5.56</c:v>
                </c:pt>
              </c:numCache>
            </c:numRef>
          </c:val>
          <c:smooth val="0"/>
          <c:extLst>
            <c:ext xmlns:c16="http://schemas.microsoft.com/office/drawing/2014/chart" uri="{C3380CC4-5D6E-409C-BE32-E72D297353CC}">
              <c16:uniqueId val="{00000002-1E82-4B29-893F-56BB06A8F0D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0.12</c:v>
                </c:pt>
                <c:pt idx="2">
                  <c:v>#N/A</c:v>
                </c:pt>
                <c:pt idx="3">
                  <c:v>0.21</c:v>
                </c:pt>
                <c:pt idx="4">
                  <c:v>#N/A</c:v>
                </c:pt>
                <c:pt idx="5">
                  <c:v>0.04</c:v>
                </c:pt>
                <c:pt idx="6">
                  <c:v>0</c:v>
                </c:pt>
                <c:pt idx="7">
                  <c:v>0</c:v>
                </c:pt>
                <c:pt idx="8">
                  <c:v>0</c:v>
                </c:pt>
                <c:pt idx="9">
                  <c:v>0</c:v>
                </c:pt>
              </c:numCache>
            </c:numRef>
          </c:val>
          <c:extLst>
            <c:ext xmlns:c16="http://schemas.microsoft.com/office/drawing/2014/chart" uri="{C3380CC4-5D6E-409C-BE32-E72D297353CC}">
              <c16:uniqueId val="{00000000-7ED5-444F-9D76-8EC4EE19CF4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ED5-444F-9D76-8EC4EE19CF4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ED5-444F-9D76-8EC4EE19CF4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0.11</c:v>
                </c:pt>
                <c:pt idx="2">
                  <c:v>#N/A</c:v>
                </c:pt>
                <c:pt idx="3">
                  <c:v>0.01</c:v>
                </c:pt>
                <c:pt idx="4">
                  <c:v>#N/A</c:v>
                </c:pt>
                <c:pt idx="5">
                  <c:v>0.02</c:v>
                </c:pt>
                <c:pt idx="6">
                  <c:v>#N/A</c:v>
                </c:pt>
                <c:pt idx="7">
                  <c:v>0.02</c:v>
                </c:pt>
                <c:pt idx="8">
                  <c:v>#N/A</c:v>
                </c:pt>
                <c:pt idx="9">
                  <c:v>0.01</c:v>
                </c:pt>
              </c:numCache>
            </c:numRef>
          </c:val>
          <c:extLst>
            <c:ext xmlns:c16="http://schemas.microsoft.com/office/drawing/2014/chart" uri="{C3380CC4-5D6E-409C-BE32-E72D297353CC}">
              <c16:uniqueId val="{00000003-7ED5-444F-9D76-8EC4EE19CF49}"/>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7.0000000000000007E-2</c:v>
                </c:pt>
                <c:pt idx="2">
                  <c:v>#N/A</c:v>
                </c:pt>
                <c:pt idx="3">
                  <c:v>0.14000000000000001</c:v>
                </c:pt>
                <c:pt idx="4">
                  <c:v>#N/A</c:v>
                </c:pt>
                <c:pt idx="5">
                  <c:v>0.01</c:v>
                </c:pt>
                <c:pt idx="6">
                  <c:v>#N/A</c:v>
                </c:pt>
                <c:pt idx="7">
                  <c:v>0.15</c:v>
                </c:pt>
                <c:pt idx="8">
                  <c:v>#N/A</c:v>
                </c:pt>
                <c:pt idx="9">
                  <c:v>0.14000000000000001</c:v>
                </c:pt>
              </c:numCache>
            </c:numRef>
          </c:val>
          <c:extLst>
            <c:ext xmlns:c16="http://schemas.microsoft.com/office/drawing/2014/chart" uri="{C3380CC4-5D6E-409C-BE32-E72D297353CC}">
              <c16:uniqueId val="{00000004-7ED5-444F-9D76-8EC4EE19CF49}"/>
            </c:ext>
          </c:extLst>
        </c:ser>
        <c:ser>
          <c:idx val="5"/>
          <c:order val="5"/>
          <c:tx>
            <c:strRef>
              <c:f>データシート!$A$32</c:f>
              <c:strCache>
                <c:ptCount val="1"/>
                <c:pt idx="0">
                  <c:v>農業集落排水処理事業特別会計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0.36</c:v>
                </c:pt>
                <c:pt idx="2">
                  <c:v>#N/A</c:v>
                </c:pt>
                <c:pt idx="3">
                  <c:v>0.61</c:v>
                </c:pt>
                <c:pt idx="4">
                  <c:v>#N/A</c:v>
                </c:pt>
                <c:pt idx="5">
                  <c:v>0.12</c:v>
                </c:pt>
                <c:pt idx="6">
                  <c:v>#N/A</c:v>
                </c:pt>
                <c:pt idx="7">
                  <c:v>0.86</c:v>
                </c:pt>
                <c:pt idx="8">
                  <c:v>#N/A</c:v>
                </c:pt>
                <c:pt idx="9">
                  <c:v>0.75</c:v>
                </c:pt>
              </c:numCache>
            </c:numRef>
          </c:val>
          <c:extLst>
            <c:ext xmlns:c16="http://schemas.microsoft.com/office/drawing/2014/chart" uri="{C3380CC4-5D6E-409C-BE32-E72D297353CC}">
              <c16:uniqueId val="{00000005-7ED5-444F-9D76-8EC4EE19CF4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0.92</c:v>
                </c:pt>
                <c:pt idx="2">
                  <c:v>#N/A</c:v>
                </c:pt>
                <c:pt idx="3">
                  <c:v>1</c:v>
                </c:pt>
                <c:pt idx="4">
                  <c:v>#N/A</c:v>
                </c:pt>
                <c:pt idx="5">
                  <c:v>0.84</c:v>
                </c:pt>
                <c:pt idx="6">
                  <c:v>#N/A</c:v>
                </c:pt>
                <c:pt idx="7">
                  <c:v>0.93</c:v>
                </c:pt>
                <c:pt idx="8">
                  <c:v>#N/A</c:v>
                </c:pt>
                <c:pt idx="9">
                  <c:v>1.1599999999999999</c:v>
                </c:pt>
              </c:numCache>
            </c:numRef>
          </c:val>
          <c:extLst>
            <c:ext xmlns:c16="http://schemas.microsoft.com/office/drawing/2014/chart" uri="{C3380CC4-5D6E-409C-BE32-E72D297353CC}">
              <c16:uniqueId val="{00000006-7ED5-444F-9D76-8EC4EE19CF49}"/>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2.38</c:v>
                </c:pt>
                <c:pt idx="2">
                  <c:v>#N/A</c:v>
                </c:pt>
                <c:pt idx="3">
                  <c:v>1.41</c:v>
                </c:pt>
                <c:pt idx="4">
                  <c:v>#N/A</c:v>
                </c:pt>
                <c:pt idx="5">
                  <c:v>1.3</c:v>
                </c:pt>
                <c:pt idx="6">
                  <c:v>#N/A</c:v>
                </c:pt>
                <c:pt idx="7">
                  <c:v>1.67</c:v>
                </c:pt>
                <c:pt idx="8">
                  <c:v>#N/A</c:v>
                </c:pt>
                <c:pt idx="9">
                  <c:v>1.17</c:v>
                </c:pt>
              </c:numCache>
            </c:numRef>
          </c:val>
          <c:extLst>
            <c:ext xmlns:c16="http://schemas.microsoft.com/office/drawing/2014/chart" uri="{C3380CC4-5D6E-409C-BE32-E72D297353CC}">
              <c16:uniqueId val="{00000007-7ED5-444F-9D76-8EC4EE19CF4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18.96</c:v>
                </c:pt>
                <c:pt idx="2">
                  <c:v>#N/A</c:v>
                </c:pt>
                <c:pt idx="3">
                  <c:v>20.03</c:v>
                </c:pt>
                <c:pt idx="4">
                  <c:v>#N/A</c:v>
                </c:pt>
                <c:pt idx="5">
                  <c:v>17.989999999999998</c:v>
                </c:pt>
                <c:pt idx="6">
                  <c:v>#N/A</c:v>
                </c:pt>
                <c:pt idx="7">
                  <c:v>15.91</c:v>
                </c:pt>
                <c:pt idx="8">
                  <c:v>#N/A</c:v>
                </c:pt>
                <c:pt idx="9">
                  <c:v>15.38</c:v>
                </c:pt>
              </c:numCache>
            </c:numRef>
          </c:val>
          <c:extLst>
            <c:ext xmlns:c16="http://schemas.microsoft.com/office/drawing/2014/chart" uri="{C3380CC4-5D6E-409C-BE32-E72D297353CC}">
              <c16:uniqueId val="{00000008-7ED5-444F-9D76-8EC4EE19CF4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14.02</c:v>
                </c:pt>
                <c:pt idx="2">
                  <c:v>#N/A</c:v>
                </c:pt>
                <c:pt idx="3">
                  <c:v>11.68</c:v>
                </c:pt>
                <c:pt idx="4">
                  <c:v>#N/A</c:v>
                </c:pt>
                <c:pt idx="5">
                  <c:v>12.84</c:v>
                </c:pt>
                <c:pt idx="6">
                  <c:v>#N/A</c:v>
                </c:pt>
                <c:pt idx="7">
                  <c:v>11.76</c:v>
                </c:pt>
                <c:pt idx="8">
                  <c:v>#N/A</c:v>
                </c:pt>
                <c:pt idx="9">
                  <c:v>16.45</c:v>
                </c:pt>
              </c:numCache>
            </c:numRef>
          </c:val>
          <c:extLst>
            <c:ext xmlns:c16="http://schemas.microsoft.com/office/drawing/2014/chart" uri="{C3380CC4-5D6E-409C-BE32-E72D297353CC}">
              <c16:uniqueId val="{00000009-7ED5-444F-9D76-8EC4EE19CF4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384</c:v>
                </c:pt>
                <c:pt idx="5">
                  <c:v>399</c:v>
                </c:pt>
                <c:pt idx="8">
                  <c:v>400</c:v>
                </c:pt>
                <c:pt idx="11">
                  <c:v>402</c:v>
                </c:pt>
                <c:pt idx="14">
                  <c:v>407</c:v>
                </c:pt>
              </c:numCache>
            </c:numRef>
          </c:val>
          <c:extLst>
            <c:ext xmlns:c16="http://schemas.microsoft.com/office/drawing/2014/chart" uri="{C3380CC4-5D6E-409C-BE32-E72D297353CC}">
              <c16:uniqueId val="{00000000-3592-4AC3-9030-8BCA4D9381D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592-4AC3-9030-8BCA4D9381D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592-4AC3-9030-8BCA4D9381D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44</c:v>
                </c:pt>
                <c:pt idx="3">
                  <c:v>49</c:v>
                </c:pt>
                <c:pt idx="6">
                  <c:v>50</c:v>
                </c:pt>
                <c:pt idx="9">
                  <c:v>43</c:v>
                </c:pt>
                <c:pt idx="12">
                  <c:v>43</c:v>
                </c:pt>
              </c:numCache>
            </c:numRef>
          </c:val>
          <c:extLst>
            <c:ext xmlns:c16="http://schemas.microsoft.com/office/drawing/2014/chart" uri="{C3380CC4-5D6E-409C-BE32-E72D297353CC}">
              <c16:uniqueId val="{00000003-3592-4AC3-9030-8BCA4D9381D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177</c:v>
                </c:pt>
                <c:pt idx="3">
                  <c:v>179</c:v>
                </c:pt>
                <c:pt idx="6">
                  <c:v>170</c:v>
                </c:pt>
                <c:pt idx="9">
                  <c:v>191</c:v>
                </c:pt>
                <c:pt idx="12">
                  <c:v>178</c:v>
                </c:pt>
              </c:numCache>
            </c:numRef>
          </c:val>
          <c:extLst>
            <c:ext xmlns:c16="http://schemas.microsoft.com/office/drawing/2014/chart" uri="{C3380CC4-5D6E-409C-BE32-E72D297353CC}">
              <c16:uniqueId val="{00000004-3592-4AC3-9030-8BCA4D9381D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92-4AC3-9030-8BCA4D9381D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592-4AC3-9030-8BCA4D9381D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323</c:v>
                </c:pt>
                <c:pt idx="3">
                  <c:v>329</c:v>
                </c:pt>
                <c:pt idx="6">
                  <c:v>360</c:v>
                </c:pt>
                <c:pt idx="9">
                  <c:v>412</c:v>
                </c:pt>
                <c:pt idx="12">
                  <c:v>442</c:v>
                </c:pt>
              </c:numCache>
            </c:numRef>
          </c:val>
          <c:extLst>
            <c:ext xmlns:c16="http://schemas.microsoft.com/office/drawing/2014/chart" uri="{C3380CC4-5D6E-409C-BE32-E72D297353CC}">
              <c16:uniqueId val="{00000007-3592-4AC3-9030-8BCA4D9381D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160</c:v>
                </c:pt>
                <c:pt idx="2">
                  <c:v>#N/A</c:v>
                </c:pt>
                <c:pt idx="3">
                  <c:v>#N/A</c:v>
                </c:pt>
                <c:pt idx="4">
                  <c:v>158</c:v>
                </c:pt>
                <c:pt idx="5">
                  <c:v>#N/A</c:v>
                </c:pt>
                <c:pt idx="6">
                  <c:v>#N/A</c:v>
                </c:pt>
                <c:pt idx="7">
                  <c:v>180</c:v>
                </c:pt>
                <c:pt idx="8">
                  <c:v>#N/A</c:v>
                </c:pt>
                <c:pt idx="9">
                  <c:v>#N/A</c:v>
                </c:pt>
                <c:pt idx="10">
                  <c:v>244</c:v>
                </c:pt>
                <c:pt idx="11">
                  <c:v>#N/A</c:v>
                </c:pt>
                <c:pt idx="12">
                  <c:v>#N/A</c:v>
                </c:pt>
                <c:pt idx="13">
                  <c:v>256</c:v>
                </c:pt>
                <c:pt idx="14">
                  <c:v>#N/A</c:v>
                </c:pt>
              </c:numCache>
            </c:numRef>
          </c:val>
          <c:smooth val="0"/>
          <c:extLst>
            <c:ext xmlns:c16="http://schemas.microsoft.com/office/drawing/2014/chart" uri="{C3380CC4-5D6E-409C-BE32-E72D297353CC}">
              <c16:uniqueId val="{00000008-3592-4AC3-9030-8BCA4D9381D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4816</c:v>
                </c:pt>
                <c:pt idx="5">
                  <c:v>5157</c:v>
                </c:pt>
                <c:pt idx="8">
                  <c:v>5010</c:v>
                </c:pt>
                <c:pt idx="11">
                  <c:v>4908</c:v>
                </c:pt>
                <c:pt idx="14">
                  <c:v>4804</c:v>
                </c:pt>
              </c:numCache>
            </c:numRef>
          </c:val>
          <c:extLst>
            <c:ext xmlns:c16="http://schemas.microsoft.com/office/drawing/2014/chart" uri="{C3380CC4-5D6E-409C-BE32-E72D297353CC}">
              <c16:uniqueId val="{00000000-9D72-4991-81C2-908834A3724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c:v>
                </c:pt>
                <c:pt idx="5">
                  <c:v>1</c:v>
                </c:pt>
                <c:pt idx="8">
                  <c:v>1</c:v>
                </c:pt>
                <c:pt idx="11">
                  <c:v>1</c:v>
                </c:pt>
                <c:pt idx="14">
                  <c:v>0</c:v>
                </c:pt>
              </c:numCache>
            </c:numRef>
          </c:val>
          <c:extLst>
            <c:ext xmlns:c16="http://schemas.microsoft.com/office/drawing/2014/chart" uri="{C3380CC4-5D6E-409C-BE32-E72D297353CC}">
              <c16:uniqueId val="{00000001-9D72-4991-81C2-908834A3724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1471</c:v>
                </c:pt>
                <c:pt idx="5">
                  <c:v>1664</c:v>
                </c:pt>
                <c:pt idx="8">
                  <c:v>1796</c:v>
                </c:pt>
                <c:pt idx="11">
                  <c:v>1877</c:v>
                </c:pt>
                <c:pt idx="14">
                  <c:v>2425</c:v>
                </c:pt>
              </c:numCache>
            </c:numRef>
          </c:val>
          <c:extLst>
            <c:ext xmlns:c16="http://schemas.microsoft.com/office/drawing/2014/chart" uri="{C3380CC4-5D6E-409C-BE32-E72D297353CC}">
              <c16:uniqueId val="{00000002-9D72-4991-81C2-908834A3724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D72-4991-81C2-908834A3724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D72-4991-81C2-908834A3724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72-4991-81C2-908834A3724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1051</c:v>
                </c:pt>
                <c:pt idx="3">
                  <c:v>1025</c:v>
                </c:pt>
                <c:pt idx="6">
                  <c:v>1017</c:v>
                </c:pt>
                <c:pt idx="9">
                  <c:v>1041</c:v>
                </c:pt>
                <c:pt idx="12">
                  <c:v>1011</c:v>
                </c:pt>
              </c:numCache>
            </c:numRef>
          </c:val>
          <c:extLst>
            <c:ext xmlns:c16="http://schemas.microsoft.com/office/drawing/2014/chart" uri="{C3380CC4-5D6E-409C-BE32-E72D297353CC}">
              <c16:uniqueId val="{00000006-9D72-4991-81C2-908834A3724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244</c:v>
                </c:pt>
                <c:pt idx="3">
                  <c:v>231</c:v>
                </c:pt>
                <c:pt idx="6">
                  <c:v>189</c:v>
                </c:pt>
                <c:pt idx="9">
                  <c:v>154</c:v>
                </c:pt>
                <c:pt idx="12">
                  <c:v>150</c:v>
                </c:pt>
              </c:numCache>
            </c:numRef>
          </c:val>
          <c:extLst>
            <c:ext xmlns:c16="http://schemas.microsoft.com/office/drawing/2014/chart" uri="{C3380CC4-5D6E-409C-BE32-E72D297353CC}">
              <c16:uniqueId val="{00000007-9D72-4991-81C2-908834A3724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1999</c:v>
                </c:pt>
                <c:pt idx="3">
                  <c:v>1838</c:v>
                </c:pt>
                <c:pt idx="6">
                  <c:v>1694</c:v>
                </c:pt>
                <c:pt idx="9">
                  <c:v>1602</c:v>
                </c:pt>
                <c:pt idx="12">
                  <c:v>1510</c:v>
                </c:pt>
              </c:numCache>
            </c:numRef>
          </c:val>
          <c:extLst>
            <c:ext xmlns:c16="http://schemas.microsoft.com/office/drawing/2014/chart" uri="{C3380CC4-5D6E-409C-BE32-E72D297353CC}">
              <c16:uniqueId val="{00000008-9D72-4991-81C2-908834A3724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D72-4991-81C2-908834A3724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4227</c:v>
                </c:pt>
                <c:pt idx="3">
                  <c:v>4346</c:v>
                </c:pt>
                <c:pt idx="6">
                  <c:v>4621</c:v>
                </c:pt>
                <c:pt idx="9">
                  <c:v>4667</c:v>
                </c:pt>
                <c:pt idx="12">
                  <c:v>4502</c:v>
                </c:pt>
              </c:numCache>
            </c:numRef>
          </c:val>
          <c:extLst>
            <c:ext xmlns:c16="http://schemas.microsoft.com/office/drawing/2014/chart" uri="{C3380CC4-5D6E-409C-BE32-E72D297353CC}">
              <c16:uniqueId val="{0000000A-9D72-4991-81C2-908834A3724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1234</c:v>
                </c:pt>
                <c:pt idx="2">
                  <c:v>#N/A</c:v>
                </c:pt>
                <c:pt idx="3">
                  <c:v>#N/A</c:v>
                </c:pt>
                <c:pt idx="4">
                  <c:v>618</c:v>
                </c:pt>
                <c:pt idx="5">
                  <c:v>#N/A</c:v>
                </c:pt>
                <c:pt idx="6">
                  <c:v>#N/A</c:v>
                </c:pt>
                <c:pt idx="7">
                  <c:v>714</c:v>
                </c:pt>
                <c:pt idx="8">
                  <c:v>#N/A</c:v>
                </c:pt>
                <c:pt idx="9">
                  <c:v>#N/A</c:v>
                </c:pt>
                <c:pt idx="10">
                  <c:v>679</c:v>
                </c:pt>
                <c:pt idx="11">
                  <c:v>#N/A</c:v>
                </c:pt>
                <c:pt idx="12">
                  <c:v>#N/A</c:v>
                </c:pt>
                <c:pt idx="13">
                  <c:v>0</c:v>
                </c:pt>
                <c:pt idx="14">
                  <c:v>#N/A</c:v>
                </c:pt>
              </c:numCache>
            </c:numRef>
          </c:val>
          <c:smooth val="0"/>
          <c:extLst>
            <c:ext xmlns:c16="http://schemas.microsoft.com/office/drawing/2014/chart" uri="{C3380CC4-5D6E-409C-BE32-E72D297353CC}">
              <c16:uniqueId val="{0000000B-9D72-4991-81C2-908834A3724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1093</c:v>
                </c:pt>
                <c:pt idx="1">
                  <c:v>1093</c:v>
                </c:pt>
                <c:pt idx="2">
                  <c:v>1093</c:v>
                </c:pt>
              </c:numCache>
            </c:numRef>
          </c:val>
          <c:extLst>
            <c:ext xmlns:c16="http://schemas.microsoft.com/office/drawing/2014/chart" uri="{C3380CC4-5D6E-409C-BE32-E72D297353CC}">
              <c16:uniqueId val="{00000000-7E75-4900-A92D-B40D14CFD54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16</c:v>
                </c:pt>
                <c:pt idx="1">
                  <c:v>16</c:v>
                </c:pt>
                <c:pt idx="2">
                  <c:v>16</c:v>
                </c:pt>
              </c:numCache>
            </c:numRef>
          </c:val>
          <c:extLst>
            <c:ext xmlns:c16="http://schemas.microsoft.com/office/drawing/2014/chart" uri="{C3380CC4-5D6E-409C-BE32-E72D297353CC}">
              <c16:uniqueId val="{00000001-7E75-4900-A92D-B40D14CFD54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575</c:v>
                </c:pt>
                <c:pt idx="1">
                  <c:v>639</c:v>
                </c:pt>
                <c:pt idx="2">
                  <c:v>1186</c:v>
                </c:pt>
              </c:numCache>
            </c:numRef>
          </c:val>
          <c:extLst>
            <c:ext xmlns:c16="http://schemas.microsoft.com/office/drawing/2014/chart" uri="{C3380CC4-5D6E-409C-BE32-E72D297353CC}">
              <c16:uniqueId val="{00000002-7E75-4900-A92D-B40D14CFD54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9FD23A06-C003-4843-A075-FB5C25E67599}"/>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2392CECC-7A89-4B89-8E45-44B760477F9A}"/>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埼玉県美里町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年度借入の臨時財政対策債や令和２年度借入の防災・減災・国土強靭化緊急対策事業債の償還開始や一部事務組合の公債費分負担金に伴い、増加となった。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今後償還開始になる起債があり、今後も起債にあたっては、交付税算入率の高い地方債を有効に活用することにより、実質公債費の抑制に努める。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満期一括償還に係る積立なし。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埼玉県美里町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地方債残高については、臨時財政対策債が主なもであるが、防災・減災・国土強靭化緊急対策事業債などの新規発行により増額した。</a:t>
          </a:r>
          <a:endParaRPr kumimoji="1" lang="en-US" altLang="ja-JP" sz="13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また、充当可能財源等については、平成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年度にかけて歳出抑制等により財政調整基金残高が回復したこと、公共施設等整備基金への積立額の増額、新たに公園整備基金を設置したことにより増額した。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今後も適正な起債に一層努めるとともに、財政状況を考慮して繰上償還等を検討する。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埼玉県美里町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万円積み立てたため、前年度に比べ全体基金残高が増額となった。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・今後も公共施設個別施設計画等に基づき施設の改修や統廃合等に係る費用の増加が見込まれることから、引き続き公共施設等整備基金の積み立てを中心に行って行く。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・地域福祉基金：在宅福祉の推進など、地域における保健福祉活動の振興を図るための経費</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・公共施設等整備基金：公共施設等の整備に必要な経費</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・ミムリン夢づくり基金：住民を始め美里町に関心を持つ人々の参加によるふるさとづくりの推進に資するための経費</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・森林環境譲与税基金：森林の整備等に必要な経費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・公園整備基金：公園の整備等に必要な経費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・地域福祉基金：増減なし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・公共施設等整備基金：施設の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改修、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統廃合等に掛かる費用を見込み、積み立てたことによる増加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・ミムリン夢づくり基金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：ふるさと納税寄附額を積み立てたことによる増加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・森林環境譲与税基金：今後の森林関係事業実施費用に備え、積み立てたことによる増加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・公園整備基金：新規積立による皆増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・地域福祉基金：増減予定なし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・公共施設等整備基金：公共施設個別施設計画等に基づき施設の統廃合等の経費に充てるため、今後も積み立てていく予定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・ミムリン夢づくり基金：ふるさと納税寄附の使途に関する事業（まちづくり等）が見込まれるため、今後も寄附額に応じ積み立てていく予定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・森林環境譲与税基金：森林の整備等に必要な経費を今後も森林環境譲与税額に応じ積み立てていく予定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・公園整備基金：公園の整備等に必要な経費を今後も積み立てていく予定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・各種不測の事態に備える等のため、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億円程度の水準を目途に積み立てることとしている。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・実質公債費率水準等も安定しているため、現状額を維持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・今後の償還額の推移や実質公債費率水準等を鑑み、現状額を維持していく。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埼玉県美里町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10,994
10,824
33.41
6,191,845
5,530,222
591,865
3,596,808
4,502,030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ゴシック" panose="020B0609070205080204" pitchFamily="49" charset="-128"/>
              <a:ea typeface="ＭＳ ゴシック" panose="020B0609070205080204" pitchFamily="49" charset="-128"/>
            </a:rPr>
            <a:t>指数は、前年度比</a:t>
          </a:r>
          <a:r>
            <a:rPr kumimoji="1" lang="en-US" altLang="ja-JP" sz="1300">
              <a:latin typeface="ＭＳ ゴシック" panose="020B0609070205080204" pitchFamily="49" charset="-128"/>
              <a:ea typeface="ＭＳ ゴシック" panose="020B0609070205080204" pitchFamily="49" charset="-128"/>
            </a:rPr>
            <a:t>0.03</a:t>
          </a:r>
          <a:r>
            <a:rPr kumimoji="1" lang="ja-JP" altLang="en-US" sz="1300">
              <a:latin typeface="ＭＳ ゴシック" panose="020B0609070205080204" pitchFamily="49" charset="-128"/>
              <a:ea typeface="ＭＳ ゴシック" panose="020B0609070205080204" pitchFamily="49" charset="-128"/>
            </a:rPr>
            <a:t>ポイント減少し、類似団体平均を</a:t>
          </a:r>
          <a:r>
            <a:rPr kumimoji="1" lang="en-US" altLang="ja-JP" sz="1300">
              <a:latin typeface="ＭＳ ゴシック" panose="020B0609070205080204" pitchFamily="49" charset="-128"/>
              <a:ea typeface="ＭＳ ゴシック" panose="020B0609070205080204" pitchFamily="49" charset="-128"/>
            </a:rPr>
            <a:t>0.19</a:t>
          </a:r>
          <a:r>
            <a:rPr kumimoji="1" lang="ja-JP" altLang="en-US" sz="1300">
              <a:latin typeface="ＭＳ ゴシック" panose="020B0609070205080204" pitchFamily="49" charset="-128"/>
              <a:ea typeface="ＭＳ ゴシック" panose="020B0609070205080204" pitchFamily="49" charset="-128"/>
            </a:rPr>
            <a:t>上回っている。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町内主要企業の業績低迷などにより、税収については大きな伸びが期待できない状況にあるため、寄居スマート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美里産業団地などへの企業誘致等による法人町民税等の増収に努める。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44</xdr:row>
      <xdr:rowOff>108796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0010"/>
          <a:ext cx="0" cy="1222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80873</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108796</xdr:rowOff>
    </xdr:from>
    <xdr:to>
      <xdr:col>24</xdr:col>
      <xdr:colOff>12700</xdr:colOff>
      <xdr:row>44</xdr:row>
      <xdr:rowOff>108796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49530</xdr:rowOff>
    </xdr:from>
    <xdr:to>
      <xdr:col>23</xdr:col>
      <xdr:colOff>133350</xdr:colOff>
      <xdr:row>42</xdr:row>
      <xdr:rowOff>73660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504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33444</xdr:rowOff>
    </xdr:from>
    <xdr:to>
      <xdr:col>19</xdr:col>
      <xdr:colOff>133350</xdr:colOff>
      <xdr:row>42</xdr:row>
      <xdr:rowOff>49530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343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33444</xdr:rowOff>
    </xdr:from>
    <xdr:to>
      <xdr:col>15</xdr:col>
      <xdr:colOff>82550</xdr:colOff>
      <xdr:row>42</xdr:row>
      <xdr:rowOff>33444</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34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151554</xdr:rowOff>
    </xdr:from>
    <xdr:to>
      <xdr:col>15</xdr:col>
      <xdr:colOff>133350</xdr:colOff>
      <xdr:row>43</xdr:row>
      <xdr:rowOff>81704</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66481</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33444</xdr:rowOff>
    </xdr:from>
    <xdr:to>
      <xdr:col>11</xdr:col>
      <xdr:colOff>31750</xdr:colOff>
      <xdr:row>42</xdr:row>
      <xdr:rowOff>41487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2343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159596</xdr:rowOff>
    </xdr:from>
    <xdr:to>
      <xdr:col>11</xdr:col>
      <xdr:colOff>82550</xdr:colOff>
      <xdr:row>43</xdr:row>
      <xdr:rowOff>89746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74523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159596</xdr:rowOff>
    </xdr:from>
    <xdr:to>
      <xdr:col>7</xdr:col>
      <xdr:colOff>31750</xdr:colOff>
      <xdr:row>43</xdr:row>
      <xdr:rowOff>89746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74523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39387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170180</xdr:rowOff>
    </xdr:from>
    <xdr:to>
      <xdr:col>19</xdr:col>
      <xdr:colOff>184150</xdr:colOff>
      <xdr:row>42</xdr:row>
      <xdr:rowOff>100330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110507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6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154094</xdr:rowOff>
    </xdr:from>
    <xdr:to>
      <xdr:col>15</xdr:col>
      <xdr:colOff>133350</xdr:colOff>
      <xdr:row>42</xdr:row>
      <xdr:rowOff>84244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94421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5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154094</xdr:rowOff>
    </xdr:from>
    <xdr:to>
      <xdr:col>11</xdr:col>
      <xdr:colOff>82550</xdr:colOff>
      <xdr:row>42</xdr:row>
      <xdr:rowOff>84244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94421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5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162137</xdr:rowOff>
    </xdr:from>
    <xdr:to>
      <xdr:col>7</xdr:col>
      <xdr:colOff>31750</xdr:colOff>
      <xdr:row>42</xdr:row>
      <xdr:rowOff>92287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102464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指数は前年度比</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し、類似団体平均を</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5.9</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ポイント下回っている。これは、地方交付税の増加が主な要因である。今後も行政改革を推進し、経常経費の節減に努める。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80131</xdr:rowOff>
    </xdr:from>
    <xdr:to>
      <xdr:col>23</xdr:col>
      <xdr:colOff>133350</xdr:colOff>
      <xdr:row>66</xdr:row>
      <xdr:rowOff>168728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52781"/>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140805</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168728</xdr:rowOff>
    </xdr:from>
    <xdr:to>
      <xdr:col>24</xdr:col>
      <xdr:colOff>12700</xdr:colOff>
      <xdr:row>66</xdr:row>
      <xdr:rowOff>168728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55</xdr:row>
      <xdr:rowOff>166508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59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80131</xdr:rowOff>
    </xdr:from>
    <xdr:to>
      <xdr:col>24</xdr:col>
      <xdr:colOff>12700</xdr:colOff>
      <xdr:row>57</xdr:row>
      <xdr:rowOff>80131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5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57</xdr:row>
      <xdr:rowOff>137583</xdr:rowOff>
    </xdr:from>
    <xdr:to>
      <xdr:col>23</xdr:col>
      <xdr:colOff>133350</xdr:colOff>
      <xdr:row>59</xdr:row>
      <xdr:rowOff>116417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9910233"/>
          <a:ext cx="8382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50999</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09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78922</xdr:rowOff>
    </xdr:from>
    <xdr:to>
      <xdr:col>23</xdr:col>
      <xdr:colOff>184150</xdr:colOff>
      <xdr:row>62</xdr:row>
      <xdr:rowOff>9072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3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93435</xdr:rowOff>
    </xdr:from>
    <xdr:to>
      <xdr:col>19</xdr:col>
      <xdr:colOff>133350</xdr:colOff>
      <xdr:row>59</xdr:row>
      <xdr:rowOff>116417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20898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35681</xdr:rowOff>
    </xdr:from>
    <xdr:to>
      <xdr:col>19</xdr:col>
      <xdr:colOff>184150</xdr:colOff>
      <xdr:row>64</xdr:row>
      <xdr:rowOff>137281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122058</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09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93435</xdr:rowOff>
    </xdr:from>
    <xdr:to>
      <xdr:col>15</xdr:col>
      <xdr:colOff>82550</xdr:colOff>
      <xdr:row>60</xdr:row>
      <xdr:rowOff>140305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208985"/>
          <a:ext cx="889000" cy="21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127605</xdr:rowOff>
    </xdr:from>
    <xdr:to>
      <xdr:col>15</xdr:col>
      <xdr:colOff>133350</xdr:colOff>
      <xdr:row>65</xdr:row>
      <xdr:rowOff>57755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11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42532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18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104926</xdr:rowOff>
    </xdr:from>
    <xdr:to>
      <xdr:col>11</xdr:col>
      <xdr:colOff>31750</xdr:colOff>
      <xdr:row>60</xdr:row>
      <xdr:rowOff>140305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220476"/>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127605</xdr:rowOff>
    </xdr:from>
    <xdr:to>
      <xdr:col>11</xdr:col>
      <xdr:colOff>82550</xdr:colOff>
      <xdr:row>65</xdr:row>
      <xdr:rowOff>57755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42532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18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35681</xdr:rowOff>
    </xdr:from>
    <xdr:to>
      <xdr:col>7</xdr:col>
      <xdr:colOff>31750</xdr:colOff>
      <xdr:row>64</xdr:row>
      <xdr:rowOff>137281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122058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0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57</xdr:row>
      <xdr:rowOff>86783</xdr:rowOff>
    </xdr:from>
    <xdr:to>
      <xdr:col>23</xdr:col>
      <xdr:colOff>184150</xdr:colOff>
      <xdr:row>58</xdr:row>
      <xdr:rowOff>16933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985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8060</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9780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65617</xdr:rowOff>
    </xdr:from>
    <xdr:to>
      <xdr:col>19</xdr:col>
      <xdr:colOff>184150</xdr:colOff>
      <xdr:row>59</xdr:row>
      <xdr:rowOff>167217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5944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995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42635</xdr:rowOff>
    </xdr:from>
    <xdr:to>
      <xdr:col>15</xdr:col>
      <xdr:colOff>133350</xdr:colOff>
      <xdr:row>59</xdr:row>
      <xdr:rowOff>144235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1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154412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89505</xdr:rowOff>
    </xdr:from>
    <xdr:to>
      <xdr:col>11</xdr:col>
      <xdr:colOff>82550</xdr:colOff>
      <xdr:row>61</xdr:row>
      <xdr:rowOff>19655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29832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54126</xdr:rowOff>
    </xdr:from>
    <xdr:to>
      <xdr:col>7</xdr:col>
      <xdr:colOff>31750</xdr:colOff>
      <xdr:row>59</xdr:row>
      <xdr:rowOff>155726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1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165903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99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人口１人あたり決算額は、類似団体平均を大きく下回っている。</a:t>
          </a:r>
          <a:endParaRPr kumimoji="1" lang="en-US" altLang="ja-JP" sz="1300">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ゴシック" panose="020B0609070205080204" pitchFamily="49" charset="-128"/>
              <a:ea typeface="ＭＳ ゴシック" panose="020B0609070205080204" pitchFamily="49" charset="-128"/>
            </a:rPr>
            <a:t>これは、負担金により運営される一部事務組合が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ゴミ処理業務や消防事務を実施していることが要因の一つである。一部事務組合の人件費及び物件費等に要する負担金等を加えると、人口</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人あたりの金額は大幅に増加することになる。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また、令和３年度は新型コロナウイルスワクチン接種事業費の増加等により決算額が増加している。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このため、引き続き抑制に努める必要がある。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129808</xdr:rowOff>
    </xdr:from>
    <xdr:to>
      <xdr:col>23</xdr:col>
      <xdr:colOff>133350</xdr:colOff>
      <xdr:row>88</xdr:row>
      <xdr:rowOff>148999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45808"/>
          <a:ext cx="0" cy="13907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121076</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08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148999</xdr:rowOff>
    </xdr:from>
    <xdr:to>
      <xdr:col>24</xdr:col>
      <xdr:colOff>12700</xdr:colOff>
      <xdr:row>88</xdr:row>
      <xdr:rowOff>148999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36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44735</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129808</xdr:rowOff>
    </xdr:from>
    <xdr:to>
      <xdr:col>24</xdr:col>
      <xdr:colOff>12700</xdr:colOff>
      <xdr:row>80</xdr:row>
      <xdr:rowOff>129808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4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3184</xdr:rowOff>
    </xdr:from>
    <xdr:to>
      <xdr:col>23</xdr:col>
      <xdr:colOff>133350</xdr:colOff>
      <xdr:row>81</xdr:row>
      <xdr:rowOff>10627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3890634"/>
          <a:ext cx="838200" cy="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138712</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026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166635</xdr:rowOff>
    </xdr:from>
    <xdr:to>
      <xdr:col>23</xdr:col>
      <xdr:colOff>184150</xdr:colOff>
      <xdr:row>82</xdr:row>
      <xdr:rowOff>96785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104324</xdr:rowOff>
    </xdr:from>
    <xdr:to>
      <xdr:col>19</xdr:col>
      <xdr:colOff>133350</xdr:colOff>
      <xdr:row>81</xdr:row>
      <xdr:rowOff>3184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820324"/>
          <a:ext cx="889000" cy="7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129502</xdr:rowOff>
    </xdr:from>
    <xdr:to>
      <xdr:col>19</xdr:col>
      <xdr:colOff>184150</xdr:colOff>
      <xdr:row>82</xdr:row>
      <xdr:rowOff>59652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44429</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103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92427</xdr:rowOff>
    </xdr:from>
    <xdr:to>
      <xdr:col>15</xdr:col>
      <xdr:colOff>82550</xdr:colOff>
      <xdr:row>80</xdr:row>
      <xdr:rowOff>104324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808427"/>
          <a:ext cx="889000" cy="1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106769</xdr:rowOff>
    </xdr:from>
    <xdr:to>
      <xdr:col>15</xdr:col>
      <xdr:colOff>133350</xdr:colOff>
      <xdr:row>82</xdr:row>
      <xdr:rowOff>36919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21696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89145</xdr:rowOff>
    </xdr:from>
    <xdr:to>
      <xdr:col>11</xdr:col>
      <xdr:colOff>31750</xdr:colOff>
      <xdr:row>80</xdr:row>
      <xdr:rowOff>92427</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805145"/>
          <a:ext cx="8890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60570</xdr:rowOff>
    </xdr:from>
    <xdr:to>
      <xdr:col>11</xdr:col>
      <xdr:colOff>82550</xdr:colOff>
      <xdr:row>81</xdr:row>
      <xdr:rowOff>162170</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146947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0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61531</xdr:rowOff>
    </xdr:from>
    <xdr:to>
      <xdr:col>7</xdr:col>
      <xdr:colOff>31750</xdr:colOff>
      <xdr:row>81</xdr:row>
      <xdr:rowOff>163131</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4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147908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03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131277</xdr:rowOff>
    </xdr:from>
    <xdr:to>
      <xdr:col>23</xdr:col>
      <xdr:colOff>184150</xdr:colOff>
      <xdr:row>81</xdr:row>
      <xdr:rowOff>61427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84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52554</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7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123834</xdr:rowOff>
    </xdr:from>
    <xdr:to>
      <xdr:col>19</xdr:col>
      <xdr:colOff>184150</xdr:colOff>
      <xdr:row>81</xdr:row>
      <xdr:rowOff>53984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83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64161</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60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53524</xdr:rowOff>
    </xdr:from>
    <xdr:to>
      <xdr:col>15</xdr:col>
      <xdr:colOff>133350</xdr:colOff>
      <xdr:row>80</xdr:row>
      <xdr:rowOff>155124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76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165301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538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41627</xdr:rowOff>
    </xdr:from>
    <xdr:to>
      <xdr:col>11</xdr:col>
      <xdr:colOff>82550</xdr:colOff>
      <xdr:row>80</xdr:row>
      <xdr:rowOff>143227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75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153404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52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38345</xdr:rowOff>
    </xdr:from>
    <xdr:to>
      <xdr:col>7</xdr:col>
      <xdr:colOff>31750</xdr:colOff>
      <xdr:row>80</xdr:row>
      <xdr:rowOff>139945</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7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150122</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52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指数は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ほぼ一定で推移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ポイント下回っている。今後も国県及び近隣市町村等の給与水準を考慮し、給与の適正化に努める。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148872</xdr:rowOff>
    </xdr:from>
    <xdr:to>
      <xdr:col>81</xdr:col>
      <xdr:colOff>44450</xdr:colOff>
      <xdr:row>89</xdr:row>
      <xdr:rowOff>96661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93422"/>
          <a:ext cx="0" cy="16622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63799</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148872</xdr:rowOff>
    </xdr:from>
    <xdr:to>
      <xdr:col>81</xdr:col>
      <xdr:colOff>133350</xdr:colOff>
      <xdr:row>79</xdr:row>
      <xdr:rowOff>148872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61384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8060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91316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93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74789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8060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74789</xdr:rowOff>
    </xdr:from>
    <xdr:to>
      <xdr:col>72</xdr:col>
      <xdr:colOff>203200</xdr:colOff>
      <xdr:row>86</xdr:row>
      <xdr:rowOff>168628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81948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47978</xdr:rowOff>
    </xdr:from>
    <xdr:to>
      <xdr:col>73</xdr:col>
      <xdr:colOff>44450</xdr:colOff>
      <xdr:row>85</xdr:row>
      <xdr:rowOff>149578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168628</xdr:rowOff>
    </xdr:from>
    <xdr:to>
      <xdr:col>68</xdr:col>
      <xdr:colOff>152400</xdr:colOff>
      <xdr:row>87</xdr:row>
      <xdr:rowOff>91016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913328"/>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23989</xdr:rowOff>
    </xdr:from>
    <xdr:to>
      <xdr:col>73</xdr:col>
      <xdr:colOff>44450</xdr:colOff>
      <xdr:row>86</xdr:row>
      <xdr:rowOff>125589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110366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117828</xdr:rowOff>
    </xdr:from>
    <xdr:to>
      <xdr:col>68</xdr:col>
      <xdr:colOff>203200</xdr:colOff>
      <xdr:row>87</xdr:row>
      <xdr:rowOff>47978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32755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定員適正化計画に沿った採用等により、指数は一定で推移しており、今年度は類似団体平均を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ポイント下回った。今後も適正な定員管理に努める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00000000-0008-0000-0300-00003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74144</xdr:rowOff>
    </xdr:from>
    <xdr:to>
      <xdr:col>81</xdr:col>
      <xdr:colOff>44450</xdr:colOff>
      <xdr:row>66</xdr:row>
      <xdr:rowOff>168728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7018000" y="10018244"/>
          <a:ext cx="0" cy="1466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21" name="定員管理の状況最小値テキスト">
          <a:extLst>
            <a:ext uri="{FF2B5EF4-FFF2-40B4-BE49-F238E27FC236}">
              <a16:creationId xmlns:a16="http://schemas.microsoft.com/office/drawing/2014/main" id="{00000000-0008-0000-0300-000041010000}"/>
            </a:ext>
          </a:extLst>
        </xdr:cNvPr>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160521</xdr:rowOff>
    </xdr:from>
    <xdr:ext cx="762000" cy="259045"/>
    <xdr:sp macro="" textlink="">
      <xdr:nvSpPr>
        <xdr:cNvPr id="323" name="定員管理の状況最大値テキスト">
          <a:extLst>
            <a:ext uri="{FF2B5EF4-FFF2-40B4-BE49-F238E27FC236}">
              <a16:creationId xmlns:a16="http://schemas.microsoft.com/office/drawing/2014/main" id="{00000000-0008-0000-0300-000043010000}"/>
            </a:ext>
          </a:extLst>
        </xdr:cNvPr>
        <xdr:cNvSpPr txBox="1"/>
      </xdr:nvSpPr>
      <xdr:spPr>
        <a:xfrm>
          <a:off x="17106900" y="976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74144</xdr:rowOff>
    </xdr:from>
    <xdr:to>
      <xdr:col>81</xdr:col>
      <xdr:colOff>133350</xdr:colOff>
      <xdr:row>58</xdr:row>
      <xdr:rowOff>74144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001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7257</xdr:rowOff>
    </xdr:from>
    <xdr:to>
      <xdr:col>81</xdr:col>
      <xdr:colOff>44450</xdr:colOff>
      <xdr:row>59</xdr:row>
      <xdr:rowOff>16449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179800" y="10122807"/>
          <a:ext cx="8382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78818</xdr:rowOff>
    </xdr:from>
    <xdr:ext cx="762000" cy="259045"/>
    <xdr:sp macro="" textlink="">
      <xdr:nvSpPr>
        <xdr:cNvPr id="326" name="定員管理の状況平均値テキスト">
          <a:extLst>
            <a:ext uri="{FF2B5EF4-FFF2-40B4-BE49-F238E27FC236}">
              <a16:creationId xmlns:a16="http://schemas.microsoft.com/office/drawing/2014/main" id="{00000000-0008-0000-0300-000046010000}"/>
            </a:ext>
          </a:extLst>
        </xdr:cNvPr>
        <xdr:cNvSpPr txBox="1"/>
      </xdr:nvSpPr>
      <xdr:spPr>
        <a:xfrm>
          <a:off x="17106900" y="10365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106741</xdr:rowOff>
    </xdr:from>
    <xdr:to>
      <xdr:col>81</xdr:col>
      <xdr:colOff>95250</xdr:colOff>
      <xdr:row>61</xdr:row>
      <xdr:rowOff>36891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9672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7257</xdr:rowOff>
    </xdr:from>
    <xdr:to>
      <xdr:col>77</xdr:col>
      <xdr:colOff>44450</xdr:colOff>
      <xdr:row>59</xdr:row>
      <xdr:rowOff>40580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5290800" y="10122807"/>
          <a:ext cx="8890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73418</xdr:rowOff>
    </xdr:from>
    <xdr:to>
      <xdr:col>77</xdr:col>
      <xdr:colOff>95250</xdr:colOff>
      <xdr:row>61</xdr:row>
      <xdr:rowOff>3568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129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159795</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44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18748</xdr:rowOff>
    </xdr:from>
    <xdr:to>
      <xdr:col>72</xdr:col>
      <xdr:colOff>203200</xdr:colOff>
      <xdr:row>59</xdr:row>
      <xdr:rowOff>40580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4401800" y="10134298"/>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122827</xdr:rowOff>
    </xdr:from>
    <xdr:to>
      <xdr:col>73</xdr:col>
      <xdr:colOff>44450</xdr:colOff>
      <xdr:row>61</xdr:row>
      <xdr:rowOff>52977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5240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37754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6108</xdr:rowOff>
    </xdr:from>
    <xdr:to>
      <xdr:col>68</xdr:col>
      <xdr:colOff>152400</xdr:colOff>
      <xdr:row>59</xdr:row>
      <xdr:rowOff>18748</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3512800" y="10121658"/>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98697</xdr:rowOff>
    </xdr:from>
    <xdr:to>
      <xdr:col>68</xdr:col>
      <xdr:colOff>203200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4351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86058</xdr:rowOff>
    </xdr:from>
    <xdr:to>
      <xdr:col>64</xdr:col>
      <xdr:colOff>152400</xdr:colOff>
      <xdr:row>61</xdr:row>
      <xdr:rowOff>16208</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3462000" y="1037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45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137099</xdr:rowOff>
    </xdr:from>
    <xdr:to>
      <xdr:col>81</xdr:col>
      <xdr:colOff>95250</xdr:colOff>
      <xdr:row>59</xdr:row>
      <xdr:rowOff>67249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967200" y="1008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58376</xdr:rowOff>
    </xdr:from>
    <xdr:ext cx="762000" cy="259045"/>
    <xdr:sp macro="" textlink="">
      <xdr:nvSpPr>
        <xdr:cNvPr id="345" name="定員管理の状況該当値テキスト">
          <a:extLst>
            <a:ext uri="{FF2B5EF4-FFF2-40B4-BE49-F238E27FC236}">
              <a16:creationId xmlns:a16="http://schemas.microsoft.com/office/drawing/2014/main" id="{00000000-0008-0000-0300-000059010000}"/>
            </a:ext>
          </a:extLst>
        </xdr:cNvPr>
        <xdr:cNvSpPr txBox="1"/>
      </xdr:nvSpPr>
      <xdr:spPr>
        <a:xfrm>
          <a:off x="17106900" y="10002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127907</xdr:rowOff>
    </xdr:from>
    <xdr:to>
      <xdr:col>77</xdr:col>
      <xdr:colOff>95250</xdr:colOff>
      <xdr:row>59</xdr:row>
      <xdr:rowOff>58057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129000" y="1007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68234</xdr:rowOff>
    </xdr:from>
    <xdr:ext cx="7366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798800" y="9840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161230</xdr:rowOff>
    </xdr:from>
    <xdr:to>
      <xdr:col>73</xdr:col>
      <xdr:colOff>44450</xdr:colOff>
      <xdr:row>59</xdr:row>
      <xdr:rowOff>91380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5240000" y="101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101557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909800" y="987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139398</xdr:rowOff>
    </xdr:from>
    <xdr:to>
      <xdr:col>68</xdr:col>
      <xdr:colOff>203200</xdr:colOff>
      <xdr:row>59</xdr:row>
      <xdr:rowOff>69548</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4351000" y="1008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79725</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20800" y="9852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126758</xdr:rowOff>
    </xdr:from>
    <xdr:to>
      <xdr:col>64</xdr:col>
      <xdr:colOff>152400</xdr:colOff>
      <xdr:row>59</xdr:row>
      <xdr:rowOff>56908</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3462000" y="1007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67085</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131800" y="983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指数は前年度比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ポイント増加し、類似団体平均を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ポイント下回っている。一部事務組合への公債費分負担金により左右される部分はあるが、今後も起債にあたっては、交付税算入率の高い地方債の選択等により、公債費負担の抑制に努める。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43</xdr:row>
      <xdr:rowOff>159596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25447"/>
          <a:ext cx="0" cy="1206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41063</xdr:rowOff>
    </xdr:from>
    <xdr:to>
      <xdr:col>81</xdr:col>
      <xdr:colOff>44450</xdr:colOff>
      <xdr:row>39</xdr:row>
      <xdr:rowOff>97367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72761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74947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76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140123</xdr:rowOff>
    </xdr:from>
    <xdr:to>
      <xdr:col>77</xdr:col>
      <xdr:colOff>44450</xdr:colOff>
      <xdr:row>39</xdr:row>
      <xdr:rowOff>41063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65522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49971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9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124037</xdr:rowOff>
    </xdr:from>
    <xdr:to>
      <xdr:col>72</xdr:col>
      <xdr:colOff>203200</xdr:colOff>
      <xdr:row>38</xdr:row>
      <xdr:rowOff>140123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6391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11854</xdr:rowOff>
    </xdr:from>
    <xdr:to>
      <xdr:col>73</xdr:col>
      <xdr:colOff>44450</xdr:colOff>
      <xdr:row>40</xdr:row>
      <xdr:rowOff>113454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98231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95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107950</xdr:rowOff>
    </xdr:from>
    <xdr:to>
      <xdr:col>68</xdr:col>
      <xdr:colOff>152400</xdr:colOff>
      <xdr:row>38</xdr:row>
      <xdr:rowOff>124037</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6230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90187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90187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63094</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161713</xdr:rowOff>
    </xdr:from>
    <xdr:to>
      <xdr:col>77</xdr:col>
      <xdr:colOff>95250</xdr:colOff>
      <xdr:row>39</xdr:row>
      <xdr:rowOff>91863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102040</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44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89323</xdr:rowOff>
    </xdr:from>
    <xdr:to>
      <xdr:col>73</xdr:col>
      <xdr:colOff>44450</xdr:colOff>
      <xdr:row>39</xdr:row>
      <xdr:rowOff>19473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29650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73237</xdr:rowOff>
    </xdr:from>
    <xdr:to>
      <xdr:col>68</xdr:col>
      <xdr:colOff>203200</xdr:colOff>
      <xdr:row>39</xdr:row>
      <xdr:rowOff>3387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13564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3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57150</xdr:rowOff>
    </xdr:from>
    <xdr:to>
      <xdr:col>64</xdr:col>
      <xdr:colOff>152400</xdr:colOff>
      <xdr:row>38</xdr:row>
      <xdr:rowOff>158750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168927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指数は前年度から皆減し、類似団体平均を下回っている。これは、公共施設等整備基金や新設した公園整備基金の積立額が増加したため充当可能基金が増加したことが主な要因である。引き続き財政調整基金を適正な金額に保つとともに、適切な起債により将来負担の軽減を図り、健全な財政運営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64951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236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37028</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0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64951</xdr:rowOff>
    </xdr:from>
    <xdr:to>
      <xdr:col>81</xdr:col>
      <xdr:colOff>133350</xdr:colOff>
      <xdr:row>22</xdr:row>
      <xdr:rowOff>64951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3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15</xdr:row>
      <xdr:rowOff>6894</xdr:rowOff>
    </xdr:from>
    <xdr:to>
      <xdr:col>77</xdr:col>
      <xdr:colOff>44450</xdr:colOff>
      <xdr:row>15</xdr:row>
      <xdr:rowOff>35621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578644"/>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103310</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332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131233</xdr:rowOff>
    </xdr:from>
    <xdr:to>
      <xdr:col>81</xdr:col>
      <xdr:colOff>95250</xdr:colOff>
      <xdr:row>14</xdr:row>
      <xdr:rowOff>61383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169152</xdr:rowOff>
    </xdr:from>
    <xdr:to>
      <xdr:col>72</xdr:col>
      <xdr:colOff>203200</xdr:colOff>
      <xdr:row>15</xdr:row>
      <xdr:rowOff>35621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4401800" y="2569452"/>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132140</xdr:rowOff>
    </xdr:from>
    <xdr:to>
      <xdr:col>77</xdr:col>
      <xdr:colOff>95250</xdr:colOff>
      <xdr:row>15</xdr:row>
      <xdr:rowOff>62290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47067</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618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169152</xdr:rowOff>
    </xdr:from>
    <xdr:to>
      <xdr:col>68</xdr:col>
      <xdr:colOff>152400</xdr:colOff>
      <xdr:row>16</xdr:row>
      <xdr:rowOff>85937</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2569452"/>
          <a:ext cx="889000" cy="25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103414</xdr:rowOff>
    </xdr:from>
    <xdr:to>
      <xdr:col>73</xdr:col>
      <xdr:colOff>44450</xdr:colOff>
      <xdr:row>15</xdr:row>
      <xdr:rowOff>33564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102265</xdr:rowOff>
    </xdr:from>
    <xdr:to>
      <xdr:col>68</xdr:col>
      <xdr:colOff>203200</xdr:colOff>
      <xdr:row>15</xdr:row>
      <xdr:rowOff>32415</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42592</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67552</xdr:rowOff>
    </xdr:from>
    <xdr:to>
      <xdr:col>64</xdr:col>
      <xdr:colOff>152400</xdr:colOff>
      <xdr:row>15</xdr:row>
      <xdr:rowOff>169152</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7879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4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127544</xdr:rowOff>
    </xdr:from>
    <xdr:to>
      <xdr:col>77</xdr:col>
      <xdr:colOff>95250</xdr:colOff>
      <xdr:row>15</xdr:row>
      <xdr:rowOff>57694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52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67871</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29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156271</xdr:rowOff>
    </xdr:from>
    <xdr:to>
      <xdr:col>73</xdr:col>
      <xdr:colOff>44450</xdr:colOff>
      <xdr:row>15</xdr:row>
      <xdr:rowOff>86421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55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71198</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642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118352</xdr:rowOff>
    </xdr:from>
    <xdr:to>
      <xdr:col>68</xdr:col>
      <xdr:colOff>203200</xdr:colOff>
      <xdr:row>15</xdr:row>
      <xdr:rowOff>48502</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51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33279</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60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35137</xdr:rowOff>
    </xdr:from>
    <xdr:to>
      <xdr:col>64</xdr:col>
      <xdr:colOff>152400</xdr:colOff>
      <xdr:row>16</xdr:row>
      <xdr:rowOff>136737</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77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121514</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86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122144</xdr:colOff>
      <xdr:row>26</xdr:row>
      <xdr:rowOff>50987</xdr:rowOff>
    </xdr:from>
    <xdr:ext cx="9944100" cy="542925"/>
    <xdr:sp macro="" textlink="">
      <xdr:nvSpPr>
        <xdr:cNvPr id="477" name="テキスト ボックス 476">
          <a:extLst>
            <a:ext uri="{FF2B5EF4-FFF2-40B4-BE49-F238E27FC236}">
              <a16:creationId xmlns:a16="http://schemas.microsoft.com/office/drawing/2014/main" id="{67ADD4B6-7DA6-42CC-882B-FB7C66F39EBA}"/>
            </a:ext>
          </a:extLst>
        </xdr:cNvPr>
        <xdr:cNvSpPr txBox="1"/>
      </xdr:nvSpPr>
      <xdr:spPr>
        <a:xfrm>
          <a:off x="760879" y="4421281"/>
          <a:ext cx="9944100" cy="5429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square" anchor="t">
          <a:noAutofit/>
        </a:bodyPr>
        <a:lstStyle/>
        <a:p>
          <a:pPr algn="l"/>
          <a:r>
            <a:rPr lang="en-US" altLang="ja-JP" sz="1000">
              <a:solidFill>
                <a:sysClr val="windowText" lastClr="000000"/>
              </a:solidFill>
              <a:latin typeface="ＭＳ ゴシック" panose="020B0609070205080204" pitchFamily="49" charset="-128"/>
              <a:ea typeface="ＭＳ ゴシック" panose="020B0609070205080204" pitchFamily="49" charset="-128"/>
            </a:rPr>
            <a:t>※</a:t>
          </a:r>
          <a:r>
            <a:rPr lang="ja-JP" altLang="en-US" sz="1000">
              <a:solidFill>
                <a:sysClr val="windowText" lastClr="000000"/>
              </a:solidFill>
              <a:latin typeface="ＭＳ ゴシック" panose="020B0609070205080204" pitchFamily="49" charset="-128"/>
              <a:ea typeface="ＭＳ ゴシック" panose="020B0609070205080204" pitchFamily="49" charset="-128"/>
            </a:rPr>
            <a:t>「定員管理の状況」の「人口</a:t>
          </a:r>
          <a:r>
            <a:rPr lang="en-US" altLang="ja-JP" sz="1000">
              <a:solidFill>
                <a:sysClr val="windowText" lastClr="000000"/>
              </a:solidFill>
              <a:latin typeface="ＭＳ ゴシック" panose="020B0609070205080204" pitchFamily="49" charset="-128"/>
              <a:ea typeface="ＭＳ ゴシック" panose="020B0609070205080204" pitchFamily="49" charset="-128"/>
            </a:rPr>
            <a:t>1,000</a:t>
          </a:r>
          <a:r>
            <a:rPr lang="ja-JP" altLang="en-US" sz="1000">
              <a:solidFill>
                <a:sysClr val="windowText" lastClr="000000"/>
              </a:solidFill>
              <a:latin typeface="ＭＳ ゴシック" panose="020B0609070205080204" pitchFamily="49" charset="-128"/>
              <a:ea typeface="ＭＳ ゴシック" panose="020B0609070205080204" pitchFamily="49" charset="-128"/>
            </a:rPr>
            <a:t>人当たり職員数」</a:t>
          </a:r>
          <a:r>
            <a:rPr lang="ja-JP" altLang="en-US" sz="1000">
              <a:solidFill>
                <a:sysClr val="windowText" lastClr="000000"/>
              </a:solidFill>
              <a:latin typeface="ＭＳ ゴシック" panose="020B0609070205080204" pitchFamily="49" charset="-128"/>
              <a:ea typeface="ＭＳ ゴシック" panose="020B0609070205080204" pitchFamily="49" charset="-128"/>
              <a:cs typeface="+mn-cs"/>
            </a:rPr>
            <a:t>の算出に用いる</a:t>
          </a:r>
          <a:r>
            <a:rPr lang="ja-JP" altLang="en-US" sz="1000">
              <a:solidFill>
                <a:sysClr val="windowText" lastClr="000000"/>
              </a:solidFill>
              <a:latin typeface="ＭＳ ゴシック" panose="020B0609070205080204" pitchFamily="49" charset="-128"/>
              <a:ea typeface="ＭＳ ゴシック" panose="020B0609070205080204" pitchFamily="49" charset="-128"/>
            </a:rPr>
            <a:t>職員数及び「給与水準（国との比較）」の「ラスパイレス指数」については、各調査対象年度の翌年の地方公務員給与実態調査に基づいているが、令和</a:t>
          </a:r>
          <a:r>
            <a:rPr lang="en-US" altLang="ja-JP" sz="1000">
              <a:solidFill>
                <a:sysClr val="windowText" lastClr="000000"/>
              </a:solidFill>
              <a:latin typeface="ＭＳ ゴシック" panose="020B0609070205080204" pitchFamily="49" charset="-128"/>
              <a:ea typeface="ＭＳ ゴシック" panose="020B0609070205080204" pitchFamily="49" charset="-128"/>
            </a:rPr>
            <a:t>3</a:t>
          </a:r>
          <a:r>
            <a:rPr lang="ja-JP" altLang="en-US" sz="1000">
              <a:solidFill>
                <a:sysClr val="windowText" lastClr="000000"/>
              </a:solidFill>
              <a:latin typeface="ＭＳ ゴシック" panose="020B0609070205080204" pitchFamily="49" charset="-128"/>
              <a:ea typeface="ＭＳ ゴシック" panose="020B0609070205080204" pitchFamily="49" charset="-128"/>
            </a:rPr>
            <a:t>年度は令和</a:t>
          </a:r>
          <a:r>
            <a:rPr lang="en-US" altLang="ja-JP" sz="1000">
              <a:solidFill>
                <a:sysClr val="windowText" lastClr="000000"/>
              </a:solidFill>
              <a:latin typeface="ＭＳ ゴシック" panose="020B0609070205080204" pitchFamily="49" charset="-128"/>
              <a:ea typeface="ＭＳ ゴシック" panose="020B0609070205080204" pitchFamily="49" charset="-128"/>
            </a:rPr>
            <a:t>3</a:t>
          </a:r>
          <a:r>
            <a:rPr lang="ja-JP" altLang="en-US" sz="1000">
              <a:solidFill>
                <a:sysClr val="windowText" lastClr="000000"/>
              </a:solidFill>
              <a:latin typeface="ＭＳ ゴシック" panose="020B0609070205080204" pitchFamily="49" charset="-128"/>
              <a:ea typeface="ＭＳ ゴシック" panose="020B0609070205080204" pitchFamily="49"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埼玉県美里町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10,994
10,824
33.41
6,191,845
5,530,222
591,865
3,596,808
4,502,030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指数は前年度から</a:t>
          </a:r>
          <a:r>
            <a:rPr kumimoji="1" lang="en-US" altLang="ja-JP" sz="1300">
              <a:latin typeface="ＭＳ ゴシック" panose="020B0609070205080204" pitchFamily="49" charset="-128"/>
              <a:ea typeface="ＭＳ ゴシック" panose="020B0609070205080204" pitchFamily="49" charset="-128"/>
            </a:rPr>
            <a:t>1.9</a:t>
          </a:r>
          <a:r>
            <a:rPr kumimoji="1" lang="ja-JP" altLang="en-US" sz="1300">
              <a:latin typeface="ＭＳ ゴシック" panose="020B0609070205080204" pitchFamily="49" charset="-128"/>
              <a:ea typeface="ＭＳ ゴシック" panose="020B0609070205080204" pitchFamily="49" charset="-128"/>
            </a:rPr>
            <a:t>ポイント減少し、類似団体平均を</a:t>
          </a:r>
          <a:r>
            <a:rPr kumimoji="1" lang="en-US" altLang="ja-JP" sz="1300">
              <a:latin typeface="ＭＳ ゴシック" panose="020B0609070205080204" pitchFamily="49" charset="-128"/>
              <a:ea typeface="ＭＳ ゴシック" panose="020B0609070205080204" pitchFamily="49" charset="-128"/>
            </a:rPr>
            <a:t>3.5</a:t>
          </a:r>
          <a:r>
            <a:rPr kumimoji="1" lang="ja-JP" altLang="en-US" sz="1300">
              <a:latin typeface="ＭＳ ゴシック" panose="020B0609070205080204" pitchFamily="49" charset="-128"/>
              <a:ea typeface="ＭＳ ゴシック" panose="020B0609070205080204" pitchFamily="49" charset="-128"/>
            </a:rPr>
            <a:t>ポイント下回っている。これは、人件費の総額は微減であったが新型コロナウイルス関連経費の国庫補助金等の特定財源が増加し、経常一般財源が減少していることによるものである。今後も関係経費の見直しを行い、歳出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41</xdr:row>
      <xdr:rowOff>143002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82564"/>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36</xdr:row>
      <xdr:rowOff>140716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39180"/>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36847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140716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763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3048</xdr:rowOff>
    </xdr:from>
    <xdr:to>
      <xdr:col>20</xdr:col>
      <xdr:colOff>38100</xdr:colOff>
      <xdr:row>38</xdr:row>
      <xdr:rowOff>104648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51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89425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104140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76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9906</xdr:rowOff>
    </xdr:from>
    <xdr:to>
      <xdr:col>15</xdr:col>
      <xdr:colOff>149225</xdr:colOff>
      <xdr:row>37</xdr:row>
      <xdr:rowOff>111506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96283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140716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763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46482</xdr:rowOff>
    </xdr:from>
    <xdr:to>
      <xdr:col>11</xdr:col>
      <xdr:colOff>60325</xdr:colOff>
      <xdr:row>37</xdr:row>
      <xdr:rowOff>148082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132859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123715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104157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89916</xdr:rowOff>
    </xdr:from>
    <xdr:to>
      <xdr:col>20</xdr:col>
      <xdr:colOff>38100</xdr:colOff>
      <xdr:row>37</xdr:row>
      <xdr:rowOff>20066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指数は前年度比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ポイント下回っている。これは、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普通交付税等の</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増により、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経常一般財源が増加したことによるものである。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情報システムのクラウド化等により歳出の抑制を図っているが、今後も物品の購入などを再点検し、引き続き歳出の抑制を図る。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29845</xdr:rowOff>
    </xdr:from>
    <xdr:to>
      <xdr:col>82</xdr:col>
      <xdr:colOff>107950</xdr:colOff>
      <xdr:row>20</xdr:row>
      <xdr:rowOff>52705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58695"/>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24782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5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8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116222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29845</xdr:rowOff>
    </xdr:from>
    <xdr:to>
      <xdr:col>82</xdr:col>
      <xdr:colOff>196850</xdr:colOff>
      <xdr:row>13</xdr:row>
      <xdr:rowOff>29845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5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69850</xdr:rowOff>
    </xdr:from>
    <xdr:to>
      <xdr:col>82</xdr:col>
      <xdr:colOff>107950</xdr:colOff>
      <xdr:row>14</xdr:row>
      <xdr:rowOff>75565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47015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93997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94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75565</xdr:rowOff>
    </xdr:from>
    <xdr:to>
      <xdr:col>78</xdr:col>
      <xdr:colOff>69850</xdr:colOff>
      <xdr:row>14</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4758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144780</xdr:rowOff>
    </xdr:from>
    <xdr:to>
      <xdr:col>78</xdr:col>
      <xdr:colOff>120650</xdr:colOff>
      <xdr:row>15</xdr:row>
      <xdr:rowOff>74930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59707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3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104140</xdr:rowOff>
    </xdr:from>
    <xdr:to>
      <xdr:col>73</xdr:col>
      <xdr:colOff>180975</xdr:colOff>
      <xdr:row>14</xdr:row>
      <xdr:rowOff>109855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5044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116205</xdr:rowOff>
    </xdr:from>
    <xdr:to>
      <xdr:col>74</xdr:col>
      <xdr:colOff>31750</xdr:colOff>
      <xdr:row>16</xdr:row>
      <xdr:rowOff>46355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31132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75565</xdr:rowOff>
    </xdr:from>
    <xdr:to>
      <xdr:col>69</xdr:col>
      <xdr:colOff>92075</xdr:colOff>
      <xdr:row>14</xdr:row>
      <xdr:rowOff>109855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4758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64770</xdr:rowOff>
    </xdr:from>
    <xdr:to>
      <xdr:col>69</xdr:col>
      <xdr:colOff>142875</xdr:colOff>
      <xdr:row>15</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151147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36195</xdr:rowOff>
    </xdr:from>
    <xdr:to>
      <xdr:col>65</xdr:col>
      <xdr:colOff>53975</xdr:colOff>
      <xdr:row>15</xdr:row>
      <xdr:rowOff>137795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122572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9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19050</xdr:rowOff>
    </xdr:from>
    <xdr:to>
      <xdr:col>82</xdr:col>
      <xdr:colOff>158750</xdr:colOff>
      <xdr:row>14</xdr:row>
      <xdr:rowOff>120650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35577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24765</xdr:rowOff>
    </xdr:from>
    <xdr:to>
      <xdr:col>78</xdr:col>
      <xdr:colOff>120650</xdr:colOff>
      <xdr:row>14</xdr:row>
      <xdr:rowOff>126365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136542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9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53340</xdr:rowOff>
    </xdr:from>
    <xdr:to>
      <xdr:col>74</xdr:col>
      <xdr:colOff>31750</xdr:colOff>
      <xdr:row>14</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165117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59055</xdr:rowOff>
    </xdr:from>
    <xdr:to>
      <xdr:col>69</xdr:col>
      <xdr:colOff>142875</xdr:colOff>
      <xdr:row>14</xdr:row>
      <xdr:rowOff>160655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5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170832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228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24765</xdr:rowOff>
    </xdr:from>
    <xdr:to>
      <xdr:col>65</xdr:col>
      <xdr:colOff>53975</xdr:colOff>
      <xdr:row>14</xdr:row>
      <xdr:rowOff>126365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136542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9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指数は前年度から</a:t>
          </a:r>
          <a:r>
            <a:rPr kumimoji="1" lang="en-US" altLang="ja-JP" sz="1300">
              <a:latin typeface="ＭＳ ゴシック" panose="020B0609070205080204" pitchFamily="49" charset="-128"/>
              <a:ea typeface="ＭＳ ゴシック" panose="020B0609070205080204" pitchFamily="49" charset="-128"/>
            </a:rPr>
            <a:t>0.1</a:t>
          </a:r>
          <a:r>
            <a:rPr kumimoji="1" lang="ja-JP" altLang="en-US" sz="1300">
              <a:latin typeface="ＭＳ ゴシック" panose="020B0609070205080204" pitchFamily="49" charset="-128"/>
              <a:ea typeface="ＭＳ ゴシック" panose="020B0609070205080204" pitchFamily="49" charset="-128"/>
            </a:rPr>
            <a:t>ポイント減少し、類似団体平均を</a:t>
          </a:r>
          <a:r>
            <a:rPr kumimoji="1" lang="en-US" altLang="ja-JP" sz="1300">
              <a:latin typeface="ＭＳ ゴシック" panose="020B0609070205080204" pitchFamily="49" charset="-128"/>
              <a:ea typeface="ＭＳ ゴシック" panose="020B0609070205080204" pitchFamily="49" charset="-128"/>
            </a:rPr>
            <a:t>1.5</a:t>
          </a:r>
          <a:r>
            <a:rPr kumimoji="1" lang="ja-JP" altLang="en-US" sz="1300">
              <a:latin typeface="ＭＳ ゴシック" panose="020B0609070205080204" pitchFamily="49" charset="-128"/>
              <a:ea typeface="ＭＳ ゴシック" panose="020B0609070205080204" pitchFamily="49" charset="-128"/>
            </a:rPr>
            <a:t>ポイント上回った。これは扶助費の総額は増加しているが、普通交付税等の経常一般財源も増加していることによるものである。しかしながら、社会保障費は年々増加傾向にあり制度上国の影響を受けやすいことから、今後も国及び件の施策の動向に注視し、町単独事業の見直し等により、扶助費の抑制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57</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918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165100</xdr:rowOff>
    </xdr:from>
    <xdr:to>
      <xdr:col>19</xdr:col>
      <xdr:colOff>187325</xdr:colOff>
      <xdr:row>59</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9377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168927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88900</xdr:rowOff>
    </xdr:from>
    <xdr:to>
      <xdr:col>15</xdr:col>
      <xdr:colOff>98425</xdr:colOff>
      <xdr:row>59</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10204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88900</xdr:rowOff>
    </xdr:from>
    <xdr:to>
      <xdr:col>11</xdr:col>
      <xdr:colOff>9525</xdr:colOff>
      <xdr:row>59</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10204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133350</xdr:rowOff>
    </xdr:from>
    <xdr:to>
      <xdr:col>11</xdr:col>
      <xdr:colOff>60325</xdr:colOff>
      <xdr:row>57</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73677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35577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114300</xdr:rowOff>
    </xdr:from>
    <xdr:to>
      <xdr:col>20</xdr:col>
      <xdr:colOff>38100</xdr:colOff>
      <xdr:row>58</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29227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38100</xdr:rowOff>
    </xdr:from>
    <xdr:to>
      <xdr:col>15</xdr:col>
      <xdr:colOff>149225</xdr:colOff>
      <xdr:row>59</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38100</xdr:rowOff>
    </xdr:from>
    <xdr:to>
      <xdr:col>11</xdr:col>
      <xdr:colOff>60325</xdr:colOff>
      <xdr:row>59</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124477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76200</xdr:rowOff>
    </xdr:from>
    <xdr:to>
      <xdr:col>6</xdr:col>
      <xdr:colOff>171450</xdr:colOff>
      <xdr:row>60</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162577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指数は前年度比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ポイント増加し、類似団体平均を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ポイント下回っている。これは、道路維持事業費の増加</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したことによるものである。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今後も、各事業及び各会計の健全化を図ることにより、繰出金等の抑制を図る。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72572</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156700"/>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58</xdr:row>
      <xdr:rowOff>137885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100711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24692</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29028</xdr:rowOff>
    </xdr:from>
    <xdr:to>
      <xdr:col>78</xdr:col>
      <xdr:colOff>69850</xdr:colOff>
      <xdr:row>58</xdr:row>
      <xdr:rowOff>137885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9731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57349</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29028</xdr:rowOff>
    </xdr:from>
    <xdr:to>
      <xdr:col>73</xdr:col>
      <xdr:colOff>180975</xdr:colOff>
      <xdr:row>59</xdr:row>
      <xdr:rowOff>53522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9731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160565</xdr:rowOff>
    </xdr:from>
    <xdr:to>
      <xdr:col>74</xdr:col>
      <xdr:colOff>31750</xdr:colOff>
      <xdr:row>58</xdr:row>
      <xdr:rowOff>90715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75492</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94343</xdr:rowOff>
    </xdr:from>
    <xdr:to>
      <xdr:col>69</xdr:col>
      <xdr:colOff>92075</xdr:colOff>
      <xdr:row>59</xdr:row>
      <xdr:rowOff>53522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100384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54428</xdr:rowOff>
    </xdr:from>
    <xdr:to>
      <xdr:col>69</xdr:col>
      <xdr:colOff>142875</xdr:colOff>
      <xdr:row>58</xdr:row>
      <xdr:rowOff>156028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166205</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140805</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87085</xdr:rowOff>
    </xdr:from>
    <xdr:to>
      <xdr:col>78</xdr:col>
      <xdr:colOff>120650</xdr:colOff>
      <xdr:row>59</xdr:row>
      <xdr:rowOff>17235</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2012</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117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149678</xdr:rowOff>
    </xdr:from>
    <xdr:to>
      <xdr:col>74</xdr:col>
      <xdr:colOff>31750</xdr:colOff>
      <xdr:row>58</xdr:row>
      <xdr:rowOff>79828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90005</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2722</xdr:rowOff>
    </xdr:from>
    <xdr:to>
      <xdr:col>69</xdr:col>
      <xdr:colOff>142875</xdr:colOff>
      <xdr:row>59</xdr:row>
      <xdr:rowOff>104322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89099</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43543</xdr:rowOff>
    </xdr:from>
    <xdr:to>
      <xdr:col>65</xdr:col>
      <xdr:colOff>53975</xdr:colOff>
      <xdr:row>58</xdr:row>
      <xdr:rowOff>145143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155320</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Calibri Light" panose="020F0302020204030204" pitchFamily="34" charset="0"/>
            </a:rPr>
            <a:t>指数は前年度比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Calibri Light" panose="020F0302020204030204" pitchFamily="34" charset="0"/>
            </a:rPr>
            <a:t>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Calibri Light" panose="020F0302020204030204" pitchFamily="34" charset="0"/>
            </a:rPr>
            <a:t>ポイント減少し、類似団体平均を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Calibri Light" panose="020F0302020204030204" pitchFamily="34" charset="0"/>
            </a:rPr>
            <a:t>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Calibri Light" panose="020F0302020204030204" pitchFamily="34" charset="0"/>
            </a:rPr>
            <a:t>ポイント下回っている。これは、</a:t>
          </a:r>
          <a:r>
            <a:rPr lang="ja-JP" altLang="ja-JP" sz="1300">
              <a:solidFill>
                <a:schemeClr val="dk1"/>
              </a:solidFill>
              <a:effectLst/>
              <a:latin typeface="ＭＳ ゴシック" panose="020B0609070205080204" pitchFamily="49" charset="-128"/>
              <a:ea typeface="ＭＳ ゴシック" panose="020B0609070205080204" pitchFamily="49" charset="-128"/>
              <a:cs typeface="Calibri Light" panose="020F0302020204030204" pitchFamily="34" charset="0"/>
            </a:rPr>
            <a:t>普通交付税等の増により、経常一般財源等が増加したことによるものである。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Calibri Light" panose="020F0302020204030204" pitchFamily="34" charset="0"/>
            </a:rPr>
            <a:t>行政改革推進委員会の提言に基づき補助金の見直し等を行っているが、今後も補助費等の削減に努める。</a:t>
          </a:r>
          <a:endParaRPr lang="ja-JP" altLang="ja-JP" sz="1300">
            <a:effectLst/>
            <a:latin typeface="ＭＳ ゴシック" panose="020B0609070205080204" pitchFamily="49" charset="-128"/>
            <a:ea typeface="ＭＳ ゴシック" panose="020B0609070205080204" pitchFamily="49" charset="-128"/>
            <a:cs typeface="Calibri Light" panose="020F0302020204030204" pitchFamily="34" charset="0"/>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154758</xdr:rowOff>
    </xdr:from>
    <xdr:to>
      <xdr:col>82</xdr:col>
      <xdr:colOff>107950</xdr:colOff>
      <xdr:row>41</xdr:row>
      <xdr:rowOff>76381</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812608"/>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48458</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7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76381</xdr:rowOff>
    </xdr:from>
    <xdr:to>
      <xdr:col>82</xdr:col>
      <xdr:colOff>196850</xdr:colOff>
      <xdr:row>41</xdr:row>
      <xdr:rowOff>76381</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0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69685</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55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154758</xdr:rowOff>
    </xdr:from>
    <xdr:to>
      <xdr:col>82</xdr:col>
      <xdr:colOff>196850</xdr:colOff>
      <xdr:row>33</xdr:row>
      <xdr:rowOff>154758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81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131899</xdr:rowOff>
    </xdr:from>
    <xdr:to>
      <xdr:col>82</xdr:col>
      <xdr:colOff>107950</xdr:colOff>
      <xdr:row>35</xdr:row>
      <xdr:rowOff>158024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13264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164210</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4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20683</xdr:rowOff>
    </xdr:from>
    <xdr:to>
      <xdr:col>82</xdr:col>
      <xdr:colOff>158750</xdr:colOff>
      <xdr:row>36</xdr:row>
      <xdr:rowOff>122283</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9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158024</xdr:rowOff>
    </xdr:from>
    <xdr:to>
      <xdr:col>78</xdr:col>
      <xdr:colOff>69850</xdr:colOff>
      <xdr:row>36</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1587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53340</xdr:rowOff>
    </xdr:from>
    <xdr:to>
      <xdr:col>78</xdr:col>
      <xdr:colOff>120650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139717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64951</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18490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152944</xdr:rowOff>
    </xdr:from>
    <xdr:to>
      <xdr:col>74</xdr:col>
      <xdr:colOff>31750</xdr:colOff>
      <xdr:row>36</xdr:row>
      <xdr:rowOff>83094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67871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4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45357</xdr:rowOff>
    </xdr:from>
    <xdr:to>
      <xdr:col>69</xdr:col>
      <xdr:colOff>92075</xdr:colOff>
      <xdr:row>36</xdr:row>
      <xdr:rowOff>64951</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21755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152944</xdr:rowOff>
    </xdr:from>
    <xdr:to>
      <xdr:col>69</xdr:col>
      <xdr:colOff>142875</xdr:colOff>
      <xdr:row>36</xdr:row>
      <xdr:rowOff>83094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93271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2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81099</xdr:rowOff>
    </xdr:from>
    <xdr:to>
      <xdr:col>82</xdr:col>
      <xdr:colOff>158750</xdr:colOff>
      <xdr:row>36</xdr:row>
      <xdr:rowOff>11249</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0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97626</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92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107224</xdr:rowOff>
    </xdr:from>
    <xdr:to>
      <xdr:col>78</xdr:col>
      <xdr:colOff>120650</xdr:colOff>
      <xdr:row>36</xdr:row>
      <xdr:rowOff>37374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47551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876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14151</xdr:rowOff>
    </xdr:from>
    <xdr:to>
      <xdr:col>69</xdr:col>
      <xdr:colOff>142875</xdr:colOff>
      <xdr:row>36</xdr:row>
      <xdr:rowOff>115751</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8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100528</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2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166007</xdr:rowOff>
    </xdr:from>
    <xdr:to>
      <xdr:col>65</xdr:col>
      <xdr:colOff>53975</xdr:colOff>
      <xdr:row>36</xdr:row>
      <xdr:rowOff>96157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80934</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25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指数は前年度比</a:t>
          </a:r>
          <a:r>
            <a:rPr kumimoji="1" lang="en-US" altLang="ja-JP" sz="1300">
              <a:latin typeface="ＭＳ ゴシック" panose="020B0609070205080204" pitchFamily="49" charset="-128"/>
              <a:ea typeface="ＭＳ ゴシック" panose="020B0609070205080204" pitchFamily="49" charset="-128"/>
            </a:rPr>
            <a:t>0.2</a:t>
          </a:r>
          <a:r>
            <a:rPr kumimoji="1" lang="ja-JP" altLang="en-US" sz="1300">
              <a:latin typeface="ＭＳ ゴシック" panose="020B0609070205080204" pitchFamily="49" charset="-128"/>
              <a:ea typeface="ＭＳ ゴシック" panose="020B0609070205080204" pitchFamily="49" charset="-128"/>
            </a:rPr>
            <a:t>ポイント減少し、類似団体平均を</a:t>
          </a:r>
          <a:r>
            <a:rPr kumimoji="1" lang="en-US" altLang="ja-JP" sz="1300">
              <a:latin typeface="ＭＳ ゴシック" panose="020B0609070205080204" pitchFamily="49" charset="-128"/>
              <a:ea typeface="ＭＳ ゴシック" panose="020B0609070205080204" pitchFamily="49" charset="-128"/>
            </a:rPr>
            <a:t>2.6</a:t>
          </a:r>
          <a:r>
            <a:rPr kumimoji="1" lang="ja-JP" altLang="en-US" sz="1300">
              <a:latin typeface="ＭＳ ゴシック" panose="020B0609070205080204" pitchFamily="49" charset="-128"/>
              <a:ea typeface="ＭＳ ゴシック" panose="020B0609070205080204" pitchFamily="49" charset="-128"/>
            </a:rPr>
            <a:t>ポイント下回っている。これは、公債費の総額は増加しているが、普通交付税等の経常一般財源が増加していることによるものである。他団体と比較して低い水準にあるが、今後の町債の活用については、将来負担の軽減を図り、計画的な運用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140715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7960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108713</xdr:rowOff>
    </xdr:from>
    <xdr:to>
      <xdr:col>24</xdr:col>
      <xdr:colOff>25400</xdr:colOff>
      <xdr:row>76</xdr:row>
      <xdr:rowOff>117856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138913"/>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67563</xdr:rowOff>
    </xdr:from>
    <xdr:to>
      <xdr:col>19</xdr:col>
      <xdr:colOff>187325</xdr:colOff>
      <xdr:row>76</xdr:row>
      <xdr:rowOff>117856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09776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30987</xdr:rowOff>
    </xdr:from>
    <xdr:to>
      <xdr:col>15</xdr:col>
      <xdr:colOff>98425</xdr:colOff>
      <xdr:row>76</xdr:row>
      <xdr:rowOff>67563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06118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142003</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17272</xdr:rowOff>
    </xdr:from>
    <xdr:to>
      <xdr:col>11</xdr:col>
      <xdr:colOff>9525</xdr:colOff>
      <xdr:row>76</xdr:row>
      <xdr:rowOff>30987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0474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146575</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57913</xdr:rowOff>
    </xdr:from>
    <xdr:to>
      <xdr:col>24</xdr:col>
      <xdr:colOff>76200</xdr:colOff>
      <xdr:row>76</xdr:row>
      <xdr:rowOff>159513</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74439</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67056</xdr:rowOff>
    </xdr:from>
    <xdr:to>
      <xdr:col>20</xdr:col>
      <xdr:colOff>38100</xdr:colOff>
      <xdr:row>76</xdr:row>
      <xdr:rowOff>168656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7383</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xdr:rowOff>
    </xdr:from>
    <xdr:to>
      <xdr:col>15</xdr:col>
      <xdr:colOff>149225</xdr:colOff>
      <xdr:row>76</xdr:row>
      <xdr:rowOff>118363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128541</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151637</xdr:rowOff>
    </xdr:from>
    <xdr:to>
      <xdr:col>11</xdr:col>
      <xdr:colOff>60325</xdr:colOff>
      <xdr:row>76</xdr:row>
      <xdr:rowOff>81787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91965</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137922</xdr:rowOff>
    </xdr:from>
    <xdr:to>
      <xdr:col>6</xdr:col>
      <xdr:colOff>171450</xdr:colOff>
      <xdr:row>76</xdr:row>
      <xdr:rowOff>68072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78249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指数は前年度比</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ポイント下回っている。これは、普通交付税等の増により、経常一般財源等が増加したものによるものである。今後も社会保障費等の増加が見込まれるため、行財政改革を推進し、健全な財政運営に努める。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28702</xdr:rowOff>
    </xdr:from>
    <xdr:to>
      <xdr:col>82</xdr:col>
      <xdr:colOff>107950</xdr:colOff>
      <xdr:row>80</xdr:row>
      <xdr:rowOff>26415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44552"/>
          <a:ext cx="0" cy="1197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169942</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26415</xdr:rowOff>
    </xdr:from>
    <xdr:to>
      <xdr:col>82</xdr:col>
      <xdr:colOff>196850</xdr:colOff>
      <xdr:row>80</xdr:row>
      <xdr:rowOff>26415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115079</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28702</xdr:rowOff>
    </xdr:from>
    <xdr:to>
      <xdr:col>82</xdr:col>
      <xdr:colOff>196850</xdr:colOff>
      <xdr:row>73</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4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159004</xdr:rowOff>
    </xdr:from>
    <xdr:to>
      <xdr:col>82</xdr:col>
      <xdr:colOff>107950</xdr:colOff>
      <xdr:row>75</xdr:row>
      <xdr:rowOff>106426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284630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59707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918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106426</xdr:rowOff>
    </xdr:from>
    <xdr:to>
      <xdr:col>78</xdr:col>
      <xdr:colOff>69850</xdr:colOff>
      <xdr:row>75</xdr:row>
      <xdr:rowOff>147574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9651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147574</xdr:rowOff>
    </xdr:from>
    <xdr:to>
      <xdr:col>73</xdr:col>
      <xdr:colOff>180975</xdr:colOff>
      <xdr:row>76</xdr:row>
      <xdr:rowOff>99568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00632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30987</xdr:rowOff>
    </xdr:from>
    <xdr:to>
      <xdr:col>69</xdr:col>
      <xdr:colOff>92075</xdr:colOff>
      <xdr:row>76</xdr:row>
      <xdr:rowOff>99568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061187"/>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48768</xdr:rowOff>
    </xdr:from>
    <xdr:to>
      <xdr:col>65</xdr:col>
      <xdr:colOff>53975</xdr:colOff>
      <xdr:row>76</xdr:row>
      <xdr:rowOff>150368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135145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108204</xdr:rowOff>
    </xdr:from>
    <xdr:to>
      <xdr:col>82</xdr:col>
      <xdr:colOff>158750</xdr:colOff>
      <xdr:row>75</xdr:row>
      <xdr:rowOff>38354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124731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64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55626</xdr:rowOff>
    </xdr:from>
    <xdr:to>
      <xdr:col>78</xdr:col>
      <xdr:colOff>120650</xdr:colOff>
      <xdr:row>75</xdr:row>
      <xdr:rowOff>157226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167403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68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96774</xdr:rowOff>
    </xdr:from>
    <xdr:to>
      <xdr:col>74</xdr:col>
      <xdr:colOff>31750</xdr:colOff>
      <xdr:row>76</xdr:row>
      <xdr:rowOff>26924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37101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48768</xdr:rowOff>
    </xdr:from>
    <xdr:to>
      <xdr:col>69</xdr:col>
      <xdr:colOff>142875</xdr:colOff>
      <xdr:row>76</xdr:row>
      <xdr:rowOff>150368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160545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埼玉県美里町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57605</xdr:rowOff>
    </xdr:from>
    <xdr:to>
      <xdr:col>29</xdr:col>
      <xdr:colOff>127000</xdr:colOff>
      <xdr:row>19</xdr:row>
      <xdr:rowOff>46944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1180"/>
          <a:ext cx="0" cy="1360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19021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2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46944</xdr:rowOff>
    </xdr:from>
    <xdr:to>
      <xdr:col>30</xdr:col>
      <xdr:colOff>25400</xdr:colOff>
      <xdr:row>19</xdr:row>
      <xdr:rowOff>46944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52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143982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57605</xdr:rowOff>
    </xdr:from>
    <xdr:to>
      <xdr:col>30</xdr:col>
      <xdr:colOff>25400</xdr:colOff>
      <xdr:row>11</xdr:row>
      <xdr:rowOff>57605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1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59807</xdr:rowOff>
    </xdr:from>
    <xdr:to>
      <xdr:col>29</xdr:col>
      <xdr:colOff>127000</xdr:colOff>
      <xdr:row>18</xdr:row>
      <xdr:rowOff>77744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93532"/>
          <a:ext cx="647700" cy="17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37132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7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20605</xdr:rowOff>
    </xdr:from>
    <xdr:to>
      <xdr:col>29</xdr:col>
      <xdr:colOff>177800</xdr:colOff>
      <xdr:row>17</xdr:row>
      <xdr:rowOff>122205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2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77744</xdr:rowOff>
    </xdr:from>
    <xdr:to>
      <xdr:col>26</xdr:col>
      <xdr:colOff>50800</xdr:colOff>
      <xdr:row>18</xdr:row>
      <xdr:rowOff>107523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11469"/>
          <a:ext cx="698500" cy="29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56944</xdr:rowOff>
    </xdr:from>
    <xdr:to>
      <xdr:col>26</xdr:col>
      <xdr:colOff>101600</xdr:colOff>
      <xdr:row>17</xdr:row>
      <xdr:rowOff>158544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168721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88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107523</xdr:rowOff>
    </xdr:from>
    <xdr:to>
      <xdr:col>22</xdr:col>
      <xdr:colOff>114300</xdr:colOff>
      <xdr:row>18</xdr:row>
      <xdr:rowOff>114328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41248"/>
          <a:ext cx="698500" cy="6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62057</xdr:rowOff>
    </xdr:from>
    <xdr:to>
      <xdr:col>22</xdr:col>
      <xdr:colOff>165100</xdr:colOff>
      <xdr:row>17</xdr:row>
      <xdr:rowOff>163657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2384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9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114328</xdr:rowOff>
    </xdr:from>
    <xdr:to>
      <xdr:col>18</xdr:col>
      <xdr:colOff>177800</xdr:colOff>
      <xdr:row>18</xdr:row>
      <xdr:rowOff>125217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48053"/>
          <a:ext cx="698500" cy="10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85016</xdr:rowOff>
    </xdr:from>
    <xdr:to>
      <xdr:col>19</xdr:col>
      <xdr:colOff>38100</xdr:colOff>
      <xdr:row>18</xdr:row>
      <xdr:rowOff>15166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25343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1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100119</xdr:rowOff>
    </xdr:from>
    <xdr:to>
      <xdr:col>15</xdr:col>
      <xdr:colOff>101600</xdr:colOff>
      <xdr:row>18</xdr:row>
      <xdr:rowOff>30269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40446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3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9007</xdr:rowOff>
    </xdr:from>
    <xdr:to>
      <xdr:col>29</xdr:col>
      <xdr:colOff>177800</xdr:colOff>
      <xdr:row>18</xdr:row>
      <xdr:rowOff>110607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42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152534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1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26944</xdr:rowOff>
    </xdr:from>
    <xdr:to>
      <xdr:col>26</xdr:col>
      <xdr:colOff>101600</xdr:colOff>
      <xdr:row>18</xdr:row>
      <xdr:rowOff>128544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60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113321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47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56723</xdr:rowOff>
    </xdr:from>
    <xdr:to>
      <xdr:col>22</xdr:col>
      <xdr:colOff>165100</xdr:colOff>
      <xdr:row>18</xdr:row>
      <xdr:rowOff>158323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0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143100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63528</xdr:rowOff>
    </xdr:from>
    <xdr:to>
      <xdr:col>19</xdr:col>
      <xdr:colOff>38100</xdr:colOff>
      <xdr:row>18</xdr:row>
      <xdr:rowOff>165128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97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149905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83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74417</xdr:rowOff>
    </xdr:from>
    <xdr:to>
      <xdr:col>15</xdr:col>
      <xdr:colOff>101600</xdr:colOff>
      <xdr:row>19</xdr:row>
      <xdr:rowOff>4567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08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160794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9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123666</xdr:rowOff>
    </xdr:from>
    <xdr:to>
      <xdr:col>29</xdr:col>
      <xdr:colOff>127000</xdr:colOff>
      <xdr:row>37</xdr:row>
      <xdr:rowOff>312909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48216"/>
          <a:ext cx="0" cy="138939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284986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0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312909</xdr:rowOff>
    </xdr:from>
    <xdr:to>
      <xdr:col>30</xdr:col>
      <xdr:colOff>25400</xdr:colOff>
      <xdr:row>37</xdr:row>
      <xdr:rowOff>312909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37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38593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123666</xdr:rowOff>
    </xdr:from>
    <xdr:to>
      <xdr:col>30</xdr:col>
      <xdr:colOff>25400</xdr:colOff>
      <xdr:row>33</xdr:row>
      <xdr:rowOff>123666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48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157976</xdr:rowOff>
    </xdr:from>
    <xdr:to>
      <xdr:col>29</xdr:col>
      <xdr:colOff>127000</xdr:colOff>
      <xdr:row>37</xdr:row>
      <xdr:rowOff>14433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11226"/>
          <a:ext cx="647700" cy="27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218514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28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30537</xdr:rowOff>
    </xdr:from>
    <xdr:to>
      <xdr:col>29</xdr:col>
      <xdr:colOff>177800</xdr:colOff>
      <xdr:row>36</xdr:row>
      <xdr:rowOff>132137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83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14433</xdr:rowOff>
    </xdr:from>
    <xdr:to>
      <xdr:col>26</xdr:col>
      <xdr:colOff>50800</xdr:colOff>
      <xdr:row>37</xdr:row>
      <xdr:rowOff>127743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139133"/>
          <a:ext cx="698500" cy="113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70980</xdr:rowOff>
    </xdr:from>
    <xdr:to>
      <xdr:col>26</xdr:col>
      <xdr:colOff>101600</xdr:colOff>
      <xdr:row>37</xdr:row>
      <xdr:rowOff>1130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24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182757</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93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127743</xdr:rowOff>
    </xdr:from>
    <xdr:to>
      <xdr:col>22</xdr:col>
      <xdr:colOff>114300</xdr:colOff>
      <xdr:row>37</xdr:row>
      <xdr:rowOff>165386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252443"/>
          <a:ext cx="698500" cy="37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32404</xdr:rowOff>
    </xdr:from>
    <xdr:to>
      <xdr:col>22</xdr:col>
      <xdr:colOff>165100</xdr:colOff>
      <xdr:row>36</xdr:row>
      <xdr:rowOff>134004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85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144181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5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158128</xdr:rowOff>
    </xdr:from>
    <xdr:to>
      <xdr:col>18</xdr:col>
      <xdr:colOff>177800</xdr:colOff>
      <xdr:row>37</xdr:row>
      <xdr:rowOff>165386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282828"/>
          <a:ext cx="698500" cy="7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50959</xdr:rowOff>
    </xdr:from>
    <xdr:to>
      <xdr:col>19</xdr:col>
      <xdr:colOff>38100</xdr:colOff>
      <xdr:row>36</xdr:row>
      <xdr:rowOff>152559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4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162736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7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42348</xdr:rowOff>
    </xdr:from>
    <xdr:to>
      <xdr:col>15</xdr:col>
      <xdr:colOff>101600</xdr:colOff>
      <xdr:row>36</xdr:row>
      <xdr:rowOff>143948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154125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64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107176</xdr:rowOff>
    </xdr:from>
    <xdr:to>
      <xdr:col>29</xdr:col>
      <xdr:colOff>177800</xdr:colOff>
      <xdr:row>37</xdr:row>
      <xdr:rowOff>37326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60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79253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3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135083</xdr:rowOff>
    </xdr:from>
    <xdr:to>
      <xdr:col>26</xdr:col>
      <xdr:colOff>101600</xdr:colOff>
      <xdr:row>37</xdr:row>
      <xdr:rowOff>65233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88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50010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74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76943</xdr:rowOff>
    </xdr:from>
    <xdr:to>
      <xdr:col>22</xdr:col>
      <xdr:colOff>165100</xdr:colOff>
      <xdr:row>37</xdr:row>
      <xdr:rowOff>178543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01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163320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8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114586</xdr:rowOff>
    </xdr:from>
    <xdr:to>
      <xdr:col>19</xdr:col>
      <xdr:colOff>38100</xdr:colOff>
      <xdr:row>37</xdr:row>
      <xdr:rowOff>216186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39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200963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2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107328</xdr:rowOff>
    </xdr:from>
    <xdr:to>
      <xdr:col>15</xdr:col>
      <xdr:colOff>101600</xdr:colOff>
      <xdr:row>37</xdr:row>
      <xdr:rowOff>208928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232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193705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31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10,994
10,824
33.41
6,191,845
5,530,222
591,865
3,596,808
4,502,030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77851</xdr:rowOff>
    </xdr:from>
    <xdr:to>
      <xdr:col>24</xdr:col>
      <xdr:colOff>62865</xdr:colOff>
      <xdr:row>39</xdr:row>
      <xdr:rowOff>16993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1351"/>
          <a:ext cx="1270" cy="1482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20820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16993</xdr:rowOff>
    </xdr:from>
    <xdr:to>
      <xdr:col>24</xdr:col>
      <xdr:colOff>152400</xdr:colOff>
      <xdr:row>39</xdr:row>
      <xdr:rowOff>16993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0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24528</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9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77851</xdr:rowOff>
    </xdr:from>
    <xdr:to>
      <xdr:col>24</xdr:col>
      <xdr:colOff>152400</xdr:colOff>
      <xdr:row>30</xdr:row>
      <xdr:rowOff>77851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86461</xdr:rowOff>
    </xdr:from>
    <xdr:to>
      <xdr:col>24</xdr:col>
      <xdr:colOff>63500</xdr:colOff>
      <xdr:row>38</xdr:row>
      <xdr:rowOff>91249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01561"/>
          <a:ext cx="838200" cy="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161637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0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138760</xdr:rowOff>
    </xdr:from>
    <xdr:to>
      <xdr:col>24</xdr:col>
      <xdr:colOff>114300</xdr:colOff>
      <xdr:row>36</xdr:row>
      <xdr:rowOff>68910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91249</xdr:rowOff>
    </xdr:from>
    <xdr:to>
      <xdr:col>19</xdr:col>
      <xdr:colOff>177800</xdr:colOff>
      <xdr:row>38</xdr:row>
      <xdr:rowOff>162903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06349"/>
          <a:ext cx="889000" cy="7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12700</xdr:rowOff>
    </xdr:from>
    <xdr:to>
      <xdr:col>20</xdr:col>
      <xdr:colOff>38100</xdr:colOff>
      <xdr:row>36</xdr:row>
      <xdr:rowOff>114300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130827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6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162903</xdr:rowOff>
    </xdr:from>
    <xdr:to>
      <xdr:col>15</xdr:col>
      <xdr:colOff>50800</xdr:colOff>
      <xdr:row>39</xdr:row>
      <xdr:rowOff>4483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78003"/>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138925</xdr:rowOff>
    </xdr:from>
    <xdr:to>
      <xdr:col>15</xdr:col>
      <xdr:colOff>101600</xdr:colOff>
      <xdr:row>37</xdr:row>
      <xdr:rowOff>69075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85602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161404</xdr:rowOff>
    </xdr:from>
    <xdr:to>
      <xdr:col>10</xdr:col>
      <xdr:colOff>114300</xdr:colOff>
      <xdr:row>39</xdr:row>
      <xdr:rowOff>4483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676504"/>
          <a:ext cx="889000" cy="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157086</xdr:rowOff>
    </xdr:from>
    <xdr:to>
      <xdr:col>10</xdr:col>
      <xdr:colOff>165100</xdr:colOff>
      <xdr:row>37</xdr:row>
      <xdr:rowOff>87236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103763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165913</xdr:rowOff>
    </xdr:from>
    <xdr:to>
      <xdr:col>6</xdr:col>
      <xdr:colOff>38100</xdr:colOff>
      <xdr:row>37</xdr:row>
      <xdr:rowOff>96063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112590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35661</xdr:rowOff>
    </xdr:from>
    <xdr:to>
      <xdr:col>24</xdr:col>
      <xdr:colOff>114300</xdr:colOff>
      <xdr:row>38</xdr:row>
      <xdr:rowOff>137261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5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122039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6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40449</xdr:rowOff>
    </xdr:from>
    <xdr:to>
      <xdr:col>20</xdr:col>
      <xdr:colOff>38100</xdr:colOff>
      <xdr:row>38</xdr:row>
      <xdr:rowOff>142049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5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133176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4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112103</xdr:rowOff>
    </xdr:from>
    <xdr:to>
      <xdr:col>15</xdr:col>
      <xdr:colOff>101600</xdr:colOff>
      <xdr:row>39</xdr:row>
      <xdr:rowOff>42253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2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33380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1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125133</xdr:rowOff>
    </xdr:from>
    <xdr:to>
      <xdr:col>10</xdr:col>
      <xdr:colOff>165100</xdr:colOff>
      <xdr:row>39</xdr:row>
      <xdr:rowOff>55283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4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46410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3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110604</xdr:rowOff>
    </xdr:from>
    <xdr:to>
      <xdr:col>6</xdr:col>
      <xdr:colOff>38100</xdr:colOff>
      <xdr:row>39</xdr:row>
      <xdr:rowOff>40754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31881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1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167109</xdr:rowOff>
    </xdr:from>
    <xdr:to>
      <xdr:col>24</xdr:col>
      <xdr:colOff>62865</xdr:colOff>
      <xdr:row>57</xdr:row>
      <xdr:rowOff>63544</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39609"/>
          <a:ext cx="1270" cy="1096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67371</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4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63544</xdr:rowOff>
    </xdr:from>
    <xdr:to>
      <xdr:col>24</xdr:col>
      <xdr:colOff>152400</xdr:colOff>
      <xdr:row>57</xdr:row>
      <xdr:rowOff>63544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3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113786</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1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167109</xdr:rowOff>
    </xdr:from>
    <xdr:to>
      <xdr:col>24</xdr:col>
      <xdr:colOff>152400</xdr:colOff>
      <xdr:row>50</xdr:row>
      <xdr:rowOff>167109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3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11803</xdr:rowOff>
    </xdr:from>
    <xdr:to>
      <xdr:col>24</xdr:col>
      <xdr:colOff>63500</xdr:colOff>
      <xdr:row>57</xdr:row>
      <xdr:rowOff>14546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784453"/>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6525</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436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155098</xdr:rowOff>
    </xdr:from>
    <xdr:to>
      <xdr:col>24</xdr:col>
      <xdr:colOff>114300</xdr:colOff>
      <xdr:row>56</xdr:row>
      <xdr:rowOff>85248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8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14546</xdr:rowOff>
    </xdr:from>
    <xdr:to>
      <xdr:col>19</xdr:col>
      <xdr:colOff>177800</xdr:colOff>
      <xdr:row>57</xdr:row>
      <xdr:rowOff>56636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787196"/>
          <a:ext cx="889000" cy="4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18455</xdr:rowOff>
    </xdr:from>
    <xdr:to>
      <xdr:col>20</xdr:col>
      <xdr:colOff>38100</xdr:colOff>
      <xdr:row>56</xdr:row>
      <xdr:rowOff>120055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136582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39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56636</xdr:rowOff>
    </xdr:from>
    <xdr:to>
      <xdr:col>15</xdr:col>
      <xdr:colOff>50800</xdr:colOff>
      <xdr:row>57</xdr:row>
      <xdr:rowOff>85458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829286"/>
          <a:ext cx="889000" cy="2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156049</xdr:rowOff>
    </xdr:from>
    <xdr:to>
      <xdr:col>15</xdr:col>
      <xdr:colOff>101600</xdr:colOff>
      <xdr:row>56</xdr:row>
      <xdr:rowOff>86199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102726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36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85458</xdr:rowOff>
    </xdr:from>
    <xdr:to>
      <xdr:col>10</xdr:col>
      <xdr:colOff>114300</xdr:colOff>
      <xdr:row>57</xdr:row>
      <xdr:rowOff>100221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858108"/>
          <a:ext cx="889000" cy="1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39898</xdr:rowOff>
    </xdr:from>
    <xdr:to>
      <xdr:col>10</xdr:col>
      <xdr:colOff>165100</xdr:colOff>
      <xdr:row>56</xdr:row>
      <xdr:rowOff>141498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158025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41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41671</xdr:rowOff>
    </xdr:from>
    <xdr:to>
      <xdr:col>6</xdr:col>
      <xdr:colOff>38100</xdr:colOff>
      <xdr:row>56</xdr:row>
      <xdr:rowOff>143271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159798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132453</xdr:rowOff>
    </xdr:from>
    <xdr:to>
      <xdr:col>24</xdr:col>
      <xdr:colOff>114300</xdr:colOff>
      <xdr:row>57</xdr:row>
      <xdr:rowOff>62603</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73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47380</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64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135196</xdr:rowOff>
    </xdr:from>
    <xdr:to>
      <xdr:col>20</xdr:col>
      <xdr:colOff>38100</xdr:colOff>
      <xdr:row>57</xdr:row>
      <xdr:rowOff>65346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73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56473</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82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5836</xdr:rowOff>
    </xdr:from>
    <xdr:to>
      <xdr:col>15</xdr:col>
      <xdr:colOff>101600</xdr:colOff>
      <xdr:row>57</xdr:row>
      <xdr:rowOff>107436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77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98563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8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34658</xdr:rowOff>
    </xdr:from>
    <xdr:to>
      <xdr:col>10</xdr:col>
      <xdr:colOff>165100</xdr:colOff>
      <xdr:row>57</xdr:row>
      <xdr:rowOff>136258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80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127385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90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49421</xdr:rowOff>
    </xdr:from>
    <xdr:to>
      <xdr:col>6</xdr:col>
      <xdr:colOff>38100</xdr:colOff>
      <xdr:row>57</xdr:row>
      <xdr:rowOff>151021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142148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91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46614</xdr:rowOff>
    </xdr:from>
    <xdr:to>
      <xdr:col>24</xdr:col>
      <xdr:colOff>62865</xdr:colOff>
      <xdr:row>78</xdr:row>
      <xdr:rowOff>124932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048114"/>
          <a:ext cx="1270" cy="144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128759</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01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124932</xdr:rowOff>
    </xdr:from>
    <xdr:to>
      <xdr:col>24</xdr:col>
      <xdr:colOff>152400</xdr:colOff>
      <xdr:row>78</xdr:row>
      <xdr:rowOff>124932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498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164741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82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46614</xdr:rowOff>
    </xdr:from>
    <xdr:to>
      <xdr:col>24</xdr:col>
      <xdr:colOff>152400</xdr:colOff>
      <xdr:row>70</xdr:row>
      <xdr:rowOff>46614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0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34339</xdr:rowOff>
    </xdr:from>
    <xdr:to>
      <xdr:col>24</xdr:col>
      <xdr:colOff>63500</xdr:colOff>
      <xdr:row>77</xdr:row>
      <xdr:rowOff>52924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235989"/>
          <a:ext cx="838200" cy="1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14085</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215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35658</xdr:rowOff>
    </xdr:from>
    <xdr:to>
      <xdr:col>24</xdr:col>
      <xdr:colOff>114300</xdr:colOff>
      <xdr:row>77</xdr:row>
      <xdr:rowOff>137258</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52924</xdr:rowOff>
    </xdr:from>
    <xdr:to>
      <xdr:col>19</xdr:col>
      <xdr:colOff>177800</xdr:colOff>
      <xdr:row>77</xdr:row>
      <xdr:rowOff>169166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254574"/>
          <a:ext cx="889000" cy="11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36871</xdr:rowOff>
    </xdr:from>
    <xdr:to>
      <xdr:col>20</xdr:col>
      <xdr:colOff>38100</xdr:colOff>
      <xdr:row>77</xdr:row>
      <xdr:rowOff>138471</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129598</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33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62685</xdr:rowOff>
    </xdr:from>
    <xdr:to>
      <xdr:col>15</xdr:col>
      <xdr:colOff>50800</xdr:colOff>
      <xdr:row>77</xdr:row>
      <xdr:rowOff>169166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264335"/>
          <a:ext cx="889000" cy="10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120058</xdr:rowOff>
    </xdr:from>
    <xdr:to>
      <xdr:col>15</xdr:col>
      <xdr:colOff>101600</xdr:colOff>
      <xdr:row>78</xdr:row>
      <xdr:rowOff>50208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32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41335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41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23685</xdr:rowOff>
    </xdr:from>
    <xdr:to>
      <xdr:col>10</xdr:col>
      <xdr:colOff>114300</xdr:colOff>
      <xdr:row>77</xdr:row>
      <xdr:rowOff>62685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225335"/>
          <a:ext cx="889000" cy="3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105885</xdr:rowOff>
    </xdr:from>
    <xdr:to>
      <xdr:col>10</xdr:col>
      <xdr:colOff>165100</xdr:colOff>
      <xdr:row>78</xdr:row>
      <xdr:rowOff>36035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27162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40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61125</xdr:rowOff>
    </xdr:from>
    <xdr:to>
      <xdr:col>6</xdr:col>
      <xdr:colOff>38100</xdr:colOff>
      <xdr:row>77</xdr:row>
      <xdr:rowOff>162725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153852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3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154989</xdr:rowOff>
    </xdr:from>
    <xdr:to>
      <xdr:col>24</xdr:col>
      <xdr:colOff>114300</xdr:colOff>
      <xdr:row>77</xdr:row>
      <xdr:rowOff>85139</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18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6416</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0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2124</xdr:rowOff>
    </xdr:from>
    <xdr:to>
      <xdr:col>20</xdr:col>
      <xdr:colOff>38100</xdr:colOff>
      <xdr:row>77</xdr:row>
      <xdr:rowOff>103724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20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120251</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297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118366</xdr:rowOff>
    </xdr:from>
    <xdr:to>
      <xdr:col>15</xdr:col>
      <xdr:colOff>101600</xdr:colOff>
      <xdr:row>78</xdr:row>
      <xdr:rowOff>48516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32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65043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09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11885</xdr:rowOff>
    </xdr:from>
    <xdr:to>
      <xdr:col>10</xdr:col>
      <xdr:colOff>165100</xdr:colOff>
      <xdr:row>77</xdr:row>
      <xdr:rowOff>113485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21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130012</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98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144335</xdr:rowOff>
    </xdr:from>
    <xdr:to>
      <xdr:col>6</xdr:col>
      <xdr:colOff>38100</xdr:colOff>
      <xdr:row>77</xdr:row>
      <xdr:rowOff>74485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17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91012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294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33286</xdr:rowOff>
    </xdr:from>
    <xdr:to>
      <xdr:col>24</xdr:col>
      <xdr:colOff>62865</xdr:colOff>
      <xdr:row>97</xdr:row>
      <xdr:rowOff>127939</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63786"/>
          <a:ext cx="1270" cy="129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131766</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127939</xdr:rowOff>
    </xdr:from>
    <xdr:to>
      <xdr:col>24</xdr:col>
      <xdr:colOff>152400</xdr:colOff>
      <xdr:row>97</xdr:row>
      <xdr:rowOff>127939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58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151413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3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33286</xdr:rowOff>
    </xdr:from>
    <xdr:to>
      <xdr:col>24</xdr:col>
      <xdr:colOff>152400</xdr:colOff>
      <xdr:row>90</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63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79387</xdr:rowOff>
    </xdr:from>
    <xdr:to>
      <xdr:col>24</xdr:col>
      <xdr:colOff>63500</xdr:colOff>
      <xdr:row>96</xdr:row>
      <xdr:rowOff>12485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195687"/>
          <a:ext cx="838200" cy="27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128325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149898</xdr:rowOff>
    </xdr:from>
    <xdr:to>
      <xdr:col>24</xdr:col>
      <xdr:colOff>114300</xdr:colOff>
      <xdr:row>95</xdr:row>
      <xdr:rowOff>80048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12485</xdr:rowOff>
    </xdr:from>
    <xdr:to>
      <xdr:col>19</xdr:col>
      <xdr:colOff>177800</xdr:colOff>
      <xdr:row>96</xdr:row>
      <xdr:rowOff>21603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71685"/>
          <a:ext cx="889000" cy="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64821</xdr:rowOff>
    </xdr:from>
    <xdr:to>
      <xdr:col>20</xdr:col>
      <xdr:colOff>38100</xdr:colOff>
      <xdr:row>96</xdr:row>
      <xdr:rowOff>166421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157548</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6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21603</xdr:rowOff>
    </xdr:from>
    <xdr:to>
      <xdr:col>15</xdr:col>
      <xdr:colOff>50800</xdr:colOff>
      <xdr:row>96</xdr:row>
      <xdr:rowOff>52769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480803"/>
          <a:ext cx="8890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97549</xdr:rowOff>
    </xdr:from>
    <xdr:to>
      <xdr:col>15</xdr:col>
      <xdr:colOff>101600</xdr:colOff>
      <xdr:row>97</xdr:row>
      <xdr:rowOff>27699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55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18826</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6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17208</xdr:rowOff>
    </xdr:from>
    <xdr:to>
      <xdr:col>10</xdr:col>
      <xdr:colOff>114300</xdr:colOff>
      <xdr:row>96</xdr:row>
      <xdr:rowOff>52769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476408"/>
          <a:ext cx="88900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110489</xdr:rowOff>
    </xdr:from>
    <xdr:to>
      <xdr:col>10</xdr:col>
      <xdr:colOff>165100</xdr:colOff>
      <xdr:row>97</xdr:row>
      <xdr:rowOff>40639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31766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6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111734</xdr:rowOff>
    </xdr:from>
    <xdr:to>
      <xdr:col>6</xdr:col>
      <xdr:colOff>38100</xdr:colOff>
      <xdr:row>97</xdr:row>
      <xdr:rowOff>41884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66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28587</xdr:rowOff>
    </xdr:from>
    <xdr:to>
      <xdr:col>24</xdr:col>
      <xdr:colOff>114300</xdr:colOff>
      <xdr:row>94</xdr:row>
      <xdr:rowOff>130187</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4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51464</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99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133135</xdr:rowOff>
    </xdr:from>
    <xdr:to>
      <xdr:col>20</xdr:col>
      <xdr:colOff>38100</xdr:colOff>
      <xdr:row>96</xdr:row>
      <xdr:rowOff>63285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2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79812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19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142253</xdr:rowOff>
    </xdr:from>
    <xdr:to>
      <xdr:col>15</xdr:col>
      <xdr:colOff>101600</xdr:colOff>
      <xdr:row>96</xdr:row>
      <xdr:rowOff>72403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3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88930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20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1969</xdr:rowOff>
    </xdr:from>
    <xdr:to>
      <xdr:col>10</xdr:col>
      <xdr:colOff>165100</xdr:colOff>
      <xdr:row>96</xdr:row>
      <xdr:rowOff>103569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6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120096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2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137858</xdr:rowOff>
    </xdr:from>
    <xdr:to>
      <xdr:col>6</xdr:col>
      <xdr:colOff>38100</xdr:colOff>
      <xdr:row>96</xdr:row>
      <xdr:rowOff>68008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2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84535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20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24038</xdr:rowOff>
    </xdr:from>
    <xdr:to>
      <xdr:col>54</xdr:col>
      <xdr:colOff>189865</xdr:colOff>
      <xdr:row>37</xdr:row>
      <xdr:rowOff>117695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167538"/>
          <a:ext cx="1270" cy="1293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121522</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6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117695</xdr:rowOff>
    </xdr:from>
    <xdr:to>
      <xdr:col>55</xdr:col>
      <xdr:colOff>88900</xdr:colOff>
      <xdr:row>37</xdr:row>
      <xdr:rowOff>117695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6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142165</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494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24038</xdr:rowOff>
    </xdr:from>
    <xdr:to>
      <xdr:col>55</xdr:col>
      <xdr:colOff>88900</xdr:colOff>
      <xdr:row>30</xdr:row>
      <xdr:rowOff>24038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16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47401</xdr:rowOff>
    </xdr:from>
    <xdr:to>
      <xdr:col>55</xdr:col>
      <xdr:colOff>0</xdr:colOff>
      <xdr:row>37</xdr:row>
      <xdr:rowOff>24540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9639300" y="5876701"/>
          <a:ext cx="838200" cy="49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126206</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955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103329</xdr:rowOff>
    </xdr:from>
    <xdr:to>
      <xdr:col>55</xdr:col>
      <xdr:colOff>50800</xdr:colOff>
      <xdr:row>36</xdr:row>
      <xdr:rowOff>33479</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10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47401</xdr:rowOff>
    </xdr:from>
    <xdr:to>
      <xdr:col>50</xdr:col>
      <xdr:colOff>114300</xdr:colOff>
      <xdr:row>37</xdr:row>
      <xdr:rowOff>30772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5876701"/>
          <a:ext cx="889000" cy="49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124155</xdr:rowOff>
    </xdr:from>
    <xdr:to>
      <xdr:col>50</xdr:col>
      <xdr:colOff>165100</xdr:colOff>
      <xdr:row>33</xdr:row>
      <xdr:rowOff>54305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70832</xdr:rowOff>
    </xdr:from>
    <xdr:ext cx="599010"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39795" y="538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30772</xdr:rowOff>
    </xdr:from>
    <xdr:to>
      <xdr:col>45</xdr:col>
      <xdr:colOff>177800</xdr:colOff>
      <xdr:row>37</xdr:row>
      <xdr:rowOff>59548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374422"/>
          <a:ext cx="889000" cy="2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3376</xdr:rowOff>
    </xdr:from>
    <xdr:to>
      <xdr:col>46</xdr:col>
      <xdr:colOff>38100</xdr:colOff>
      <xdr:row>36</xdr:row>
      <xdr:rowOff>104976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121503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59548</xdr:rowOff>
    </xdr:from>
    <xdr:to>
      <xdr:col>41</xdr:col>
      <xdr:colOff>50800</xdr:colOff>
      <xdr:row>37</xdr:row>
      <xdr:rowOff>63841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403198"/>
          <a:ext cx="889000" cy="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25153</xdr:rowOff>
    </xdr:from>
    <xdr:to>
      <xdr:col>41</xdr:col>
      <xdr:colOff>101600</xdr:colOff>
      <xdr:row>36</xdr:row>
      <xdr:rowOff>126753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1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143280</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597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74123</xdr:rowOff>
    </xdr:from>
    <xdr:to>
      <xdr:col>36</xdr:col>
      <xdr:colOff>165100</xdr:colOff>
      <xdr:row>37</xdr:row>
      <xdr:rowOff>4273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2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20800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02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145190</xdr:rowOff>
    </xdr:from>
    <xdr:to>
      <xdr:col>55</xdr:col>
      <xdr:colOff>50800</xdr:colOff>
      <xdr:row>37</xdr:row>
      <xdr:rowOff>75340</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31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60117</xdr:rowOff>
    </xdr:from>
    <xdr:ext cx="534377"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23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168051</xdr:rowOff>
    </xdr:from>
    <xdr:to>
      <xdr:col>50</xdr:col>
      <xdr:colOff>165100</xdr:colOff>
      <xdr:row>34</xdr:row>
      <xdr:rowOff>98201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582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89328</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39795" y="5918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151422</xdr:rowOff>
    </xdr:from>
    <xdr:to>
      <xdr:col>46</xdr:col>
      <xdr:colOff>38100</xdr:colOff>
      <xdr:row>37</xdr:row>
      <xdr:rowOff>81572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32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72699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41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8748</xdr:rowOff>
    </xdr:from>
    <xdr:to>
      <xdr:col>41</xdr:col>
      <xdr:colOff>101600</xdr:colOff>
      <xdr:row>37</xdr:row>
      <xdr:rowOff>110348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35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101475</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44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13041</xdr:rowOff>
    </xdr:from>
    <xdr:to>
      <xdr:col>36</xdr:col>
      <xdr:colOff>165100</xdr:colOff>
      <xdr:row>37</xdr:row>
      <xdr:rowOff>114641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35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105768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44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5868</xdr:rowOff>
    </xdr:from>
    <xdr:to>
      <xdr:col>54</xdr:col>
      <xdr:colOff>189865</xdr:colOff>
      <xdr:row>59</xdr:row>
      <xdr:rowOff>51636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578368"/>
          <a:ext cx="1270" cy="1588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55463</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7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51636</xdr:rowOff>
    </xdr:from>
    <xdr:to>
      <xdr:col>55</xdr:col>
      <xdr:colOff>88900</xdr:colOff>
      <xdr:row>59</xdr:row>
      <xdr:rowOff>51636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67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123995</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35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5868</xdr:rowOff>
    </xdr:from>
    <xdr:to>
      <xdr:col>55</xdr:col>
      <xdr:colOff>88900</xdr:colOff>
      <xdr:row>50</xdr:row>
      <xdr:rowOff>5868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57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70248</xdr:rowOff>
    </xdr:from>
    <xdr:to>
      <xdr:col>55</xdr:col>
      <xdr:colOff>0</xdr:colOff>
      <xdr:row>59</xdr:row>
      <xdr:rowOff>21224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10014348"/>
          <a:ext cx="838200" cy="12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133194</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4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110317</xdr:rowOff>
    </xdr:from>
    <xdr:to>
      <xdr:col>55</xdr:col>
      <xdr:colOff>50800</xdr:colOff>
      <xdr:row>58</xdr:row>
      <xdr:rowOff>40467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39835</xdr:rowOff>
    </xdr:from>
    <xdr:to>
      <xdr:col>50</xdr:col>
      <xdr:colOff>114300</xdr:colOff>
      <xdr:row>58</xdr:row>
      <xdr:rowOff>70248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983935"/>
          <a:ext cx="889000" cy="3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81402</xdr:rowOff>
    </xdr:from>
    <xdr:to>
      <xdr:col>50</xdr:col>
      <xdr:colOff>165100</xdr:colOff>
      <xdr:row>58</xdr:row>
      <xdr:rowOff>11552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28079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62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39835</xdr:rowOff>
    </xdr:from>
    <xdr:to>
      <xdr:col>45</xdr:col>
      <xdr:colOff>177800</xdr:colOff>
      <xdr:row>58</xdr:row>
      <xdr:rowOff>136323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983935"/>
          <a:ext cx="889000" cy="9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85661</xdr:rowOff>
    </xdr:from>
    <xdr:to>
      <xdr:col>46</xdr:col>
      <xdr:colOff>38100</xdr:colOff>
      <xdr:row>58</xdr:row>
      <xdr:rowOff>15811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32338</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6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136323</xdr:rowOff>
    </xdr:from>
    <xdr:to>
      <xdr:col>41</xdr:col>
      <xdr:colOff>50800</xdr:colOff>
      <xdr:row>59</xdr:row>
      <xdr:rowOff>17132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080423"/>
          <a:ext cx="889000" cy="5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37458</xdr:rowOff>
    </xdr:from>
    <xdr:to>
      <xdr:col>41</xdr:col>
      <xdr:colOff>101600</xdr:colOff>
      <xdr:row>57</xdr:row>
      <xdr:rowOff>139058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155585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58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119947</xdr:rowOff>
    </xdr:from>
    <xdr:to>
      <xdr:col>36</xdr:col>
      <xdr:colOff>165100</xdr:colOff>
      <xdr:row>58</xdr:row>
      <xdr:rowOff>50097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66624</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66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141874</xdr:rowOff>
    </xdr:from>
    <xdr:to>
      <xdr:col>55</xdr:col>
      <xdr:colOff>50800</xdr:colOff>
      <xdr:row>59</xdr:row>
      <xdr:rowOff>72024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8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56801</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1000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19448</xdr:rowOff>
    </xdr:from>
    <xdr:to>
      <xdr:col>50</xdr:col>
      <xdr:colOff>165100</xdr:colOff>
      <xdr:row>58</xdr:row>
      <xdr:rowOff>121048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6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112175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1005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160485</xdr:rowOff>
    </xdr:from>
    <xdr:to>
      <xdr:col>46</xdr:col>
      <xdr:colOff>38100</xdr:colOff>
      <xdr:row>58</xdr:row>
      <xdr:rowOff>90635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3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81762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1002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85523</xdr:rowOff>
    </xdr:from>
    <xdr:to>
      <xdr:col>41</xdr:col>
      <xdr:colOff>101600</xdr:colOff>
      <xdr:row>59</xdr:row>
      <xdr:rowOff>15673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2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6800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1012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137782</xdr:rowOff>
    </xdr:from>
    <xdr:to>
      <xdr:col>36</xdr:col>
      <xdr:colOff>165100</xdr:colOff>
      <xdr:row>59</xdr:row>
      <xdr:rowOff>67932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8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59059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1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101005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273955"/>
          <a:ext cx="1270" cy="131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47682</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101005</xdr:rowOff>
    </xdr:from>
    <xdr:to>
      <xdr:col>55</xdr:col>
      <xdr:colOff>88900</xdr:colOff>
      <xdr:row>71</xdr:row>
      <xdr:rowOff>101005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2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150840</xdr:rowOff>
    </xdr:from>
    <xdr:to>
      <xdr:col>55</xdr:col>
      <xdr:colOff>0</xdr:colOff>
      <xdr:row>79</xdr:row>
      <xdr:rowOff>13764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523940"/>
          <a:ext cx="838200" cy="3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3847</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05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152420</xdr:rowOff>
    </xdr:from>
    <xdr:to>
      <xdr:col>55</xdr:col>
      <xdr:colOff>50800</xdr:colOff>
      <xdr:row>78</xdr:row>
      <xdr:rowOff>82570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82352</xdr:rowOff>
    </xdr:from>
    <xdr:to>
      <xdr:col>50</xdr:col>
      <xdr:colOff>114300</xdr:colOff>
      <xdr:row>78</xdr:row>
      <xdr:rowOff>150840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55452"/>
          <a:ext cx="889000" cy="6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105702</xdr:rowOff>
    </xdr:from>
    <xdr:to>
      <xdr:col>50</xdr:col>
      <xdr:colOff>165100</xdr:colOff>
      <xdr:row>78</xdr:row>
      <xdr:rowOff>35852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0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52379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08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51750</xdr:rowOff>
    </xdr:from>
    <xdr:to>
      <xdr:col>45</xdr:col>
      <xdr:colOff>177800</xdr:colOff>
      <xdr:row>78</xdr:row>
      <xdr:rowOff>82352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424850"/>
          <a:ext cx="889000" cy="3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99614</xdr:rowOff>
    </xdr:from>
    <xdr:to>
      <xdr:col>46</xdr:col>
      <xdr:colOff>38100</xdr:colOff>
      <xdr:row>78</xdr:row>
      <xdr:rowOff>29764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0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46291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07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51750</xdr:rowOff>
    </xdr:from>
    <xdr:to>
      <xdr:col>41</xdr:col>
      <xdr:colOff>50800</xdr:colOff>
      <xdr:row>78</xdr:row>
      <xdr:rowOff>171323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24850"/>
          <a:ext cx="889000" cy="11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88236</xdr:rowOff>
    </xdr:from>
    <xdr:to>
      <xdr:col>41</xdr:col>
      <xdr:colOff>101600</xdr:colOff>
      <xdr:row>78</xdr:row>
      <xdr:rowOff>18386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28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34913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06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159133</xdr:rowOff>
    </xdr:from>
    <xdr:to>
      <xdr:col>36</xdr:col>
      <xdr:colOff>165100</xdr:colOff>
      <xdr:row>78</xdr:row>
      <xdr:rowOff>89283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6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105810</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13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134414</xdr:rowOff>
    </xdr:from>
    <xdr:to>
      <xdr:col>55</xdr:col>
      <xdr:colOff>50800</xdr:colOff>
      <xdr:row>79</xdr:row>
      <xdr:rowOff>64564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50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49341</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2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100040</xdr:rowOff>
    </xdr:from>
    <xdr:to>
      <xdr:col>50</xdr:col>
      <xdr:colOff>165100</xdr:colOff>
      <xdr:row>79</xdr:row>
      <xdr:rowOff>30190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21317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56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31552</xdr:rowOff>
    </xdr:from>
    <xdr:to>
      <xdr:col>46</xdr:col>
      <xdr:colOff>38100</xdr:colOff>
      <xdr:row>78</xdr:row>
      <xdr:rowOff>133152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0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124279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49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950</xdr:rowOff>
    </xdr:from>
    <xdr:to>
      <xdr:col>41</xdr:col>
      <xdr:colOff>101600</xdr:colOff>
      <xdr:row>78</xdr:row>
      <xdr:rowOff>102550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7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93677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46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120523</xdr:rowOff>
    </xdr:from>
    <xdr:to>
      <xdr:col>36</xdr:col>
      <xdr:colOff>165100</xdr:colOff>
      <xdr:row>79</xdr:row>
      <xdr:rowOff>50673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9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41800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37428" y="1358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114317</xdr:rowOff>
    </xdr:from>
    <xdr:to>
      <xdr:col>54</xdr:col>
      <xdr:colOff>189865</xdr:colOff>
      <xdr:row>99</xdr:row>
      <xdr:rowOff>17326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44817"/>
          <a:ext cx="1270" cy="144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21153</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9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17326</xdr:rowOff>
    </xdr:from>
    <xdr:to>
      <xdr:col>55</xdr:col>
      <xdr:colOff>88900</xdr:colOff>
      <xdr:row>99</xdr:row>
      <xdr:rowOff>17326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9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60994</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114317</xdr:rowOff>
    </xdr:from>
    <xdr:to>
      <xdr:col>55</xdr:col>
      <xdr:colOff>88900</xdr:colOff>
      <xdr:row>90</xdr:row>
      <xdr:rowOff>114317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44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42445</xdr:rowOff>
    </xdr:from>
    <xdr:to>
      <xdr:col>55</xdr:col>
      <xdr:colOff>0</xdr:colOff>
      <xdr:row>98</xdr:row>
      <xdr:rowOff>155370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844545"/>
          <a:ext cx="838200" cy="11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3905</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34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152478</xdr:rowOff>
    </xdr:from>
    <xdr:to>
      <xdr:col>55</xdr:col>
      <xdr:colOff>50800</xdr:colOff>
      <xdr:row>98</xdr:row>
      <xdr:rowOff>82628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8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42445</xdr:rowOff>
    </xdr:from>
    <xdr:to>
      <xdr:col>50</xdr:col>
      <xdr:colOff>114300</xdr:colOff>
      <xdr:row>98</xdr:row>
      <xdr:rowOff>63195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844545"/>
          <a:ext cx="889000" cy="2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132792</xdr:rowOff>
    </xdr:from>
    <xdr:to>
      <xdr:col>50</xdr:col>
      <xdr:colOff>165100</xdr:colOff>
      <xdr:row>98</xdr:row>
      <xdr:rowOff>62942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6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79469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53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63195</xdr:rowOff>
    </xdr:from>
    <xdr:to>
      <xdr:col>45</xdr:col>
      <xdr:colOff>177800</xdr:colOff>
      <xdr:row>99</xdr:row>
      <xdr:rowOff>2338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865295"/>
          <a:ext cx="889000" cy="11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140357</xdr:rowOff>
    </xdr:from>
    <xdr:to>
      <xdr:col>46</xdr:col>
      <xdr:colOff>38100</xdr:colOff>
      <xdr:row>98</xdr:row>
      <xdr:rowOff>70507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7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87034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54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2338</xdr:rowOff>
    </xdr:from>
    <xdr:to>
      <xdr:col>41</xdr:col>
      <xdr:colOff>50800</xdr:colOff>
      <xdr:row>99</xdr:row>
      <xdr:rowOff>3930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975888"/>
          <a:ext cx="889000" cy="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93670</xdr:rowOff>
    </xdr:from>
    <xdr:to>
      <xdr:col>41</xdr:col>
      <xdr:colOff>101600</xdr:colOff>
      <xdr:row>98</xdr:row>
      <xdr:rowOff>23820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40347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49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150611</xdr:rowOff>
    </xdr:from>
    <xdr:to>
      <xdr:col>36</xdr:col>
      <xdr:colOff>165100</xdr:colOff>
      <xdr:row>98</xdr:row>
      <xdr:rowOff>80761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8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97288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5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104570</xdr:rowOff>
    </xdr:from>
    <xdr:to>
      <xdr:col>55</xdr:col>
      <xdr:colOff>50800</xdr:colOff>
      <xdr:row>99</xdr:row>
      <xdr:rowOff>34720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9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19497</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82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163095</xdr:rowOff>
    </xdr:from>
    <xdr:to>
      <xdr:col>50</xdr:col>
      <xdr:colOff>165100</xdr:colOff>
      <xdr:row>98</xdr:row>
      <xdr:rowOff>93245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9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84372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8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12395</xdr:rowOff>
    </xdr:from>
    <xdr:to>
      <xdr:col>46</xdr:col>
      <xdr:colOff>38100</xdr:colOff>
      <xdr:row>98</xdr:row>
      <xdr:rowOff>113995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1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105122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0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122988</xdr:rowOff>
    </xdr:from>
    <xdr:to>
      <xdr:col>41</xdr:col>
      <xdr:colOff>101600</xdr:colOff>
      <xdr:row>99</xdr:row>
      <xdr:rowOff>53138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92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44265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701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124580</xdr:rowOff>
    </xdr:from>
    <xdr:to>
      <xdr:col>36</xdr:col>
      <xdr:colOff>165100</xdr:colOff>
      <xdr:row>99</xdr:row>
      <xdr:rowOff>54730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92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45857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701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152263</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5763"/>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122850</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8094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98940</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7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152263</xdr:rowOff>
    </xdr:from>
    <xdr:to>
      <xdr:col>86</xdr:col>
      <xdr:colOff>25400</xdr:colOff>
      <xdr:row>30</xdr:row>
      <xdr:rowOff>152263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87125</xdr:rowOff>
    </xdr:from>
    <xdr:to>
      <xdr:col>85</xdr:col>
      <xdr:colOff>127000</xdr:colOff>
      <xdr:row>39</xdr:row>
      <xdr:rowOff>92259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73675"/>
          <a:ext cx="838200" cy="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40300</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5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17423</xdr:rowOff>
    </xdr:from>
    <xdr:to>
      <xdr:col>85</xdr:col>
      <xdr:colOff>177800</xdr:colOff>
      <xdr:row>39</xdr:row>
      <xdr:rowOff>119023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70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87125</xdr:rowOff>
    </xdr:from>
    <xdr:to>
      <xdr:col>81</xdr:col>
      <xdr:colOff>50800</xdr:colOff>
      <xdr:row>39</xdr:row>
      <xdr:rowOff>92422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73675"/>
          <a:ext cx="889000" cy="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168407</xdr:rowOff>
    </xdr:from>
    <xdr:to>
      <xdr:col>81</xdr:col>
      <xdr:colOff>101600</xdr:colOff>
      <xdr:row>39</xdr:row>
      <xdr:rowOff>98557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115084</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4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92422</xdr:rowOff>
    </xdr:from>
    <xdr:to>
      <xdr:col>76</xdr:col>
      <xdr:colOff>114300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78972"/>
          <a:ext cx="889000" cy="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3913</xdr:rowOff>
    </xdr:from>
    <xdr:to>
      <xdr:col>76</xdr:col>
      <xdr:colOff>165100</xdr:colOff>
      <xdr:row>39</xdr:row>
      <xdr:rowOff>105513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9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122040</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46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17864</xdr:rowOff>
    </xdr:from>
    <xdr:to>
      <xdr:col>72</xdr:col>
      <xdr:colOff>38100</xdr:colOff>
      <xdr:row>39</xdr:row>
      <xdr:rowOff>119464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70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135991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7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32351</xdr:rowOff>
    </xdr:from>
    <xdr:to>
      <xdr:col>67</xdr:col>
      <xdr:colOff>101600</xdr:colOff>
      <xdr:row>39</xdr:row>
      <xdr:rowOff>133951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71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150478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49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41459</xdr:rowOff>
    </xdr:from>
    <xdr:to>
      <xdr:col>85</xdr:col>
      <xdr:colOff>177800</xdr:colOff>
      <xdr:row>39</xdr:row>
      <xdr:rowOff>143059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2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167300</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8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36325</xdr:rowOff>
    </xdr:from>
    <xdr:to>
      <xdr:col>81</xdr:col>
      <xdr:colOff>101600</xdr:colOff>
      <xdr:row>39</xdr:row>
      <xdr:rowOff>137925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7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129052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81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41622</xdr:rowOff>
    </xdr:from>
    <xdr:to>
      <xdr:col>76</xdr:col>
      <xdr:colOff>165100</xdr:colOff>
      <xdr:row>39</xdr:row>
      <xdr:rowOff>143222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72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134349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82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51</xdr:row>
      <xdr:rowOff>4535</xdr:rowOff>
    </xdr:from>
    <xdr:to>
      <xdr:col>81</xdr:col>
      <xdr:colOff>101600</xdr:colOff>
      <xdr:row>51</xdr:row>
      <xdr:rowOff>106135</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49</xdr:row>
      <xdr:rowOff>122662</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54909</xdr:rowOff>
    </xdr:from>
    <xdr:to>
      <xdr:col>85</xdr:col>
      <xdr:colOff>126364</xdr:colOff>
      <xdr:row>78</xdr:row>
      <xdr:rowOff>133913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27859"/>
          <a:ext cx="1269" cy="127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137740</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1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133913</xdr:rowOff>
    </xdr:from>
    <xdr:to>
      <xdr:col>86</xdr:col>
      <xdr:colOff>25400</xdr:colOff>
      <xdr:row>78</xdr:row>
      <xdr:rowOff>133913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0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1586</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200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54909</xdr:rowOff>
    </xdr:from>
    <xdr:to>
      <xdr:col>86</xdr:col>
      <xdr:colOff>25400</xdr:colOff>
      <xdr:row>71</xdr:row>
      <xdr:rowOff>54909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2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7713</xdr:rowOff>
    </xdr:from>
    <xdr:to>
      <xdr:col>85</xdr:col>
      <xdr:colOff>127000</xdr:colOff>
      <xdr:row>78</xdr:row>
      <xdr:rowOff>28346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380813"/>
          <a:ext cx="838200" cy="2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30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149341</xdr:rowOff>
    </xdr:from>
    <xdr:to>
      <xdr:col>85</xdr:col>
      <xdr:colOff>177800</xdr:colOff>
      <xdr:row>77</xdr:row>
      <xdr:rowOff>79491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79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28346</xdr:rowOff>
    </xdr:from>
    <xdr:to>
      <xdr:col>81</xdr:col>
      <xdr:colOff>50800</xdr:colOff>
      <xdr:row>78</xdr:row>
      <xdr:rowOff>60663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401446"/>
          <a:ext cx="889000" cy="3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8485</xdr:rowOff>
    </xdr:from>
    <xdr:to>
      <xdr:col>81</xdr:col>
      <xdr:colOff>101600</xdr:colOff>
      <xdr:row>77</xdr:row>
      <xdr:rowOff>110085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126612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8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60663</xdr:rowOff>
    </xdr:from>
    <xdr:to>
      <xdr:col>76</xdr:col>
      <xdr:colOff>114300</xdr:colOff>
      <xdr:row>78</xdr:row>
      <xdr:rowOff>79056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433763"/>
          <a:ext cx="889000" cy="1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169557</xdr:rowOff>
    </xdr:from>
    <xdr:to>
      <xdr:col>76</xdr:col>
      <xdr:colOff>165100</xdr:colOff>
      <xdr:row>77</xdr:row>
      <xdr:rowOff>99707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19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116234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7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79056</xdr:rowOff>
    </xdr:from>
    <xdr:to>
      <xdr:col>71</xdr:col>
      <xdr:colOff>177800</xdr:colOff>
      <xdr:row>78</xdr:row>
      <xdr:rowOff>82615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452156"/>
          <a:ext cx="8890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22025</xdr:rowOff>
    </xdr:from>
    <xdr:to>
      <xdr:col>72</xdr:col>
      <xdr:colOff>38100</xdr:colOff>
      <xdr:row>77</xdr:row>
      <xdr:rowOff>123625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140152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99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11288</xdr:rowOff>
    </xdr:from>
    <xdr:to>
      <xdr:col>67</xdr:col>
      <xdr:colOff>101600</xdr:colOff>
      <xdr:row>77</xdr:row>
      <xdr:rowOff>112888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1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129415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98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128363</xdr:rowOff>
    </xdr:from>
    <xdr:to>
      <xdr:col>85</xdr:col>
      <xdr:colOff>177800</xdr:colOff>
      <xdr:row>78</xdr:row>
      <xdr:rowOff>58513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3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43290</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148996</xdr:rowOff>
    </xdr:from>
    <xdr:to>
      <xdr:col>81</xdr:col>
      <xdr:colOff>101600</xdr:colOff>
      <xdr:row>78</xdr:row>
      <xdr:rowOff>79146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5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70273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44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9863</xdr:rowOff>
    </xdr:from>
    <xdr:to>
      <xdr:col>76</xdr:col>
      <xdr:colOff>165100</xdr:colOff>
      <xdr:row>78</xdr:row>
      <xdr:rowOff>111463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8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102590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47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28256</xdr:rowOff>
    </xdr:from>
    <xdr:to>
      <xdr:col>72</xdr:col>
      <xdr:colOff>38100</xdr:colOff>
      <xdr:row>78</xdr:row>
      <xdr:rowOff>129856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40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120983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49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31815</xdr:rowOff>
    </xdr:from>
    <xdr:to>
      <xdr:col>67</xdr:col>
      <xdr:colOff>101600</xdr:colOff>
      <xdr:row>78</xdr:row>
      <xdr:rowOff>133415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4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124542</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49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128160</xdr:rowOff>
    </xdr:from>
    <xdr:to>
      <xdr:col>85</xdr:col>
      <xdr:colOff>126364</xdr:colOff>
      <xdr:row>98</xdr:row>
      <xdr:rowOff>134305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58660"/>
          <a:ext cx="1269" cy="137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138132</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0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134305</xdr:rowOff>
    </xdr:from>
    <xdr:to>
      <xdr:col>86</xdr:col>
      <xdr:colOff>25400</xdr:colOff>
      <xdr:row>98</xdr:row>
      <xdr:rowOff>134305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6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74837</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128160</xdr:rowOff>
    </xdr:from>
    <xdr:to>
      <xdr:col>86</xdr:col>
      <xdr:colOff>25400</xdr:colOff>
      <xdr:row>90</xdr:row>
      <xdr:rowOff>128160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5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17627</xdr:rowOff>
    </xdr:from>
    <xdr:to>
      <xdr:col>85</xdr:col>
      <xdr:colOff>127000</xdr:colOff>
      <xdr:row>97</xdr:row>
      <xdr:rowOff>12278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305377"/>
          <a:ext cx="838200" cy="33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121660</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409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143233</xdr:rowOff>
    </xdr:from>
    <xdr:to>
      <xdr:col>85</xdr:col>
      <xdr:colOff>177800</xdr:colOff>
      <xdr:row>96</xdr:row>
      <xdr:rowOff>73383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43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6508</xdr:rowOff>
    </xdr:from>
    <xdr:to>
      <xdr:col>81</xdr:col>
      <xdr:colOff>50800</xdr:colOff>
      <xdr:row>97</xdr:row>
      <xdr:rowOff>12278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637158"/>
          <a:ext cx="889000" cy="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139137</xdr:rowOff>
    </xdr:from>
    <xdr:to>
      <xdr:col>81</xdr:col>
      <xdr:colOff>101600</xdr:colOff>
      <xdr:row>97</xdr:row>
      <xdr:rowOff>69287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5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60414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6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6508</xdr:rowOff>
    </xdr:from>
    <xdr:to>
      <xdr:col>76</xdr:col>
      <xdr:colOff>114300</xdr:colOff>
      <xdr:row>97</xdr:row>
      <xdr:rowOff>6508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6371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10252</xdr:rowOff>
    </xdr:from>
    <xdr:to>
      <xdr:col>76</xdr:col>
      <xdr:colOff>165100</xdr:colOff>
      <xdr:row>97</xdr:row>
      <xdr:rowOff>111852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102979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3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6508</xdr:rowOff>
    </xdr:from>
    <xdr:to>
      <xdr:col>71</xdr:col>
      <xdr:colOff>177800</xdr:colOff>
      <xdr:row>97</xdr:row>
      <xdr:rowOff>21523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37158"/>
          <a:ext cx="889000" cy="1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28321</xdr:rowOff>
    </xdr:from>
    <xdr:to>
      <xdr:col>72</xdr:col>
      <xdr:colOff>38100</xdr:colOff>
      <xdr:row>97</xdr:row>
      <xdr:rowOff>129921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5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121048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5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39212</xdr:rowOff>
    </xdr:from>
    <xdr:to>
      <xdr:col>67</xdr:col>
      <xdr:colOff>101600</xdr:colOff>
      <xdr:row>97</xdr:row>
      <xdr:rowOff>140812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66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131939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76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138277</xdr:rowOff>
    </xdr:from>
    <xdr:to>
      <xdr:col>85</xdr:col>
      <xdr:colOff>177800</xdr:colOff>
      <xdr:row>95</xdr:row>
      <xdr:rowOff>68427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25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161154</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10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132928</xdr:rowOff>
    </xdr:from>
    <xdr:to>
      <xdr:col>81</xdr:col>
      <xdr:colOff>101600</xdr:colOff>
      <xdr:row>97</xdr:row>
      <xdr:rowOff>63078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59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79605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36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127158</xdr:rowOff>
    </xdr:from>
    <xdr:to>
      <xdr:col>76</xdr:col>
      <xdr:colOff>165100</xdr:colOff>
      <xdr:row>97</xdr:row>
      <xdr:rowOff>57308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58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73835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36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127158</xdr:rowOff>
    </xdr:from>
    <xdr:to>
      <xdr:col>72</xdr:col>
      <xdr:colOff>38100</xdr:colOff>
      <xdr:row>97</xdr:row>
      <xdr:rowOff>57308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8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73835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36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142173</xdr:rowOff>
    </xdr:from>
    <xdr:to>
      <xdr:col>67</xdr:col>
      <xdr:colOff>101600</xdr:colOff>
      <xdr:row>97</xdr:row>
      <xdr:rowOff>72323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0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88850</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37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155542</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99042"/>
          <a:ext cx="1269" cy="1355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102219</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155542</xdr:rowOff>
    </xdr:from>
    <xdr:to>
      <xdr:col>116</xdr:col>
      <xdr:colOff>152400</xdr:colOff>
      <xdr:row>30</xdr:row>
      <xdr:rowOff>155542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11513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5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160086</xdr:rowOff>
    </xdr:from>
    <xdr:to>
      <xdr:col>116</xdr:col>
      <xdr:colOff>114300</xdr:colOff>
      <xdr:row>38</xdr:row>
      <xdr:rowOff>90236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165915</xdr:rowOff>
    </xdr:from>
    <xdr:to>
      <xdr:col>112</xdr:col>
      <xdr:colOff>38100</xdr:colOff>
      <xdr:row>38</xdr:row>
      <xdr:rowOff>96065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112592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13531</xdr:rowOff>
    </xdr:from>
    <xdr:to>
      <xdr:col>107</xdr:col>
      <xdr:colOff>101600</xdr:colOff>
      <xdr:row>38</xdr:row>
      <xdr:rowOff>115131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131658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33807</xdr:rowOff>
    </xdr:from>
    <xdr:to>
      <xdr:col>102</xdr:col>
      <xdr:colOff>165100</xdr:colOff>
      <xdr:row>38</xdr:row>
      <xdr:rowOff>135407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151934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39088</xdr:rowOff>
    </xdr:from>
    <xdr:to>
      <xdr:col>98</xdr:col>
      <xdr:colOff>38100</xdr:colOff>
      <xdr:row>38</xdr:row>
      <xdr:rowOff>140688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157215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139052</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40102"/>
          <a:ext cx="1269" cy="16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85729</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1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139052</xdr:rowOff>
    </xdr:from>
    <xdr:to>
      <xdr:col>116</xdr:col>
      <xdr:colOff>152400</xdr:colOff>
      <xdr:row>49</xdr:row>
      <xdr:rowOff>139052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4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43193</xdr:rowOff>
    </xdr:from>
    <xdr:to>
      <xdr:col>116</xdr:col>
      <xdr:colOff>63500</xdr:colOff>
      <xdr:row>59</xdr:row>
      <xdr:rowOff>43231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58743"/>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14012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162585</xdr:rowOff>
    </xdr:from>
    <xdr:to>
      <xdr:col>116</xdr:col>
      <xdr:colOff>114300</xdr:colOff>
      <xdr:row>58</xdr:row>
      <xdr:rowOff>92735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42316</xdr:rowOff>
    </xdr:from>
    <xdr:to>
      <xdr:col>111</xdr:col>
      <xdr:colOff>177800</xdr:colOff>
      <xdr:row>59</xdr:row>
      <xdr:rowOff>43231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5786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159842</xdr:rowOff>
    </xdr:from>
    <xdr:to>
      <xdr:col>112</xdr:col>
      <xdr:colOff>38100</xdr:colOff>
      <xdr:row>58</xdr:row>
      <xdr:rowOff>89992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106519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37478</xdr:rowOff>
    </xdr:from>
    <xdr:to>
      <xdr:col>107</xdr:col>
      <xdr:colOff>50800</xdr:colOff>
      <xdr:row>59</xdr:row>
      <xdr:rowOff>42316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53028"/>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153975</xdr:rowOff>
    </xdr:from>
    <xdr:to>
      <xdr:col>107</xdr:col>
      <xdr:colOff>101600</xdr:colOff>
      <xdr:row>58</xdr:row>
      <xdr:rowOff>84125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100652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0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37478</xdr:rowOff>
    </xdr:from>
    <xdr:to>
      <xdr:col>102</xdr:col>
      <xdr:colOff>114300</xdr:colOff>
      <xdr:row>59</xdr:row>
      <xdr:rowOff>37935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5302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160947</xdr:rowOff>
    </xdr:from>
    <xdr:to>
      <xdr:col>102</xdr:col>
      <xdr:colOff>165100</xdr:colOff>
      <xdr:row>58</xdr:row>
      <xdr:rowOff>91097</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3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107624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0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129477</xdr:rowOff>
    </xdr:from>
    <xdr:to>
      <xdr:col>98</xdr:col>
      <xdr:colOff>38100</xdr:colOff>
      <xdr:row>58</xdr:row>
      <xdr:rowOff>59627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0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76154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7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163843</xdr:rowOff>
    </xdr:from>
    <xdr:to>
      <xdr:col>116</xdr:col>
      <xdr:colOff>114300</xdr:colOff>
      <xdr:row>59</xdr:row>
      <xdr:rowOff>93993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78770</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2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163881</xdr:rowOff>
    </xdr:from>
    <xdr:to>
      <xdr:col>112</xdr:col>
      <xdr:colOff>38100</xdr:colOff>
      <xdr:row>59</xdr:row>
      <xdr:rowOff>94031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85158</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200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162966</xdr:rowOff>
    </xdr:from>
    <xdr:to>
      <xdr:col>107</xdr:col>
      <xdr:colOff>101600</xdr:colOff>
      <xdr:row>59</xdr:row>
      <xdr:rowOff>93116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84243</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1997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158128</xdr:rowOff>
    </xdr:from>
    <xdr:to>
      <xdr:col>102</xdr:col>
      <xdr:colOff>165100</xdr:colOff>
      <xdr:row>59</xdr:row>
      <xdr:rowOff>88278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79405</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94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158585</xdr:rowOff>
    </xdr:from>
    <xdr:to>
      <xdr:col>98</xdr:col>
      <xdr:colOff>38100</xdr:colOff>
      <xdr:row>59</xdr:row>
      <xdr:rowOff>88735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79862</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95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26364</xdr:rowOff>
    </xdr:from>
    <xdr:to>
      <xdr:col>116</xdr:col>
      <xdr:colOff>62864</xdr:colOff>
      <xdr:row>78</xdr:row>
      <xdr:rowOff>70614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99314"/>
          <a:ext cx="1269" cy="124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74441</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44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70614</xdr:rowOff>
    </xdr:from>
    <xdr:to>
      <xdr:col>116</xdr:col>
      <xdr:colOff>152400</xdr:colOff>
      <xdr:row>78</xdr:row>
      <xdr:rowOff>70614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44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144491</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7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26364</xdr:rowOff>
    </xdr:from>
    <xdr:to>
      <xdr:col>116</xdr:col>
      <xdr:colOff>152400</xdr:colOff>
      <xdr:row>71</xdr:row>
      <xdr:rowOff>26364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9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96200</xdr:rowOff>
    </xdr:from>
    <xdr:to>
      <xdr:col>116</xdr:col>
      <xdr:colOff>63500</xdr:colOff>
      <xdr:row>75</xdr:row>
      <xdr:rowOff>109786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954950"/>
          <a:ext cx="838200" cy="1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54967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913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76540</xdr:rowOff>
    </xdr:from>
    <xdr:to>
      <xdr:col>116</xdr:col>
      <xdr:colOff>114300</xdr:colOff>
      <xdr:row>76</xdr:row>
      <xdr:rowOff>6690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109786</xdr:rowOff>
    </xdr:from>
    <xdr:to>
      <xdr:col>111</xdr:col>
      <xdr:colOff>177800</xdr:colOff>
      <xdr:row>76</xdr:row>
      <xdr:rowOff>33809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968536"/>
          <a:ext cx="889000" cy="9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81111</xdr:rowOff>
    </xdr:from>
    <xdr:to>
      <xdr:col>112</xdr:col>
      <xdr:colOff>38100</xdr:colOff>
      <xdr:row>76</xdr:row>
      <xdr:rowOff>11261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2388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03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158347</xdr:rowOff>
    </xdr:from>
    <xdr:to>
      <xdr:col>107</xdr:col>
      <xdr:colOff>50800</xdr:colOff>
      <xdr:row>76</xdr:row>
      <xdr:rowOff>33809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545300" y="13017097"/>
          <a:ext cx="889000" cy="4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36404</xdr:rowOff>
    </xdr:from>
    <xdr:to>
      <xdr:col>107</xdr:col>
      <xdr:colOff>101600</xdr:colOff>
      <xdr:row>75</xdr:row>
      <xdr:rowOff>138004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154531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158347</xdr:rowOff>
    </xdr:from>
    <xdr:to>
      <xdr:col>102</xdr:col>
      <xdr:colOff>114300</xdr:colOff>
      <xdr:row>75</xdr:row>
      <xdr:rowOff>169712</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017097"/>
          <a:ext cx="889000" cy="1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38869</xdr:rowOff>
    </xdr:from>
    <xdr:to>
      <xdr:col>102</xdr:col>
      <xdr:colOff>165100</xdr:colOff>
      <xdr:row>75</xdr:row>
      <xdr:rowOff>140469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156996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58284</xdr:rowOff>
    </xdr:from>
    <xdr:to>
      <xdr:col>98</xdr:col>
      <xdr:colOff>38100</xdr:colOff>
      <xdr:row>75</xdr:row>
      <xdr:rowOff>159885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9170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4961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6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45400</xdr:rowOff>
    </xdr:from>
    <xdr:to>
      <xdr:col>116</xdr:col>
      <xdr:colOff>114300</xdr:colOff>
      <xdr:row>75</xdr:row>
      <xdr:rowOff>147000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90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68277</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75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58986</xdr:rowOff>
    </xdr:from>
    <xdr:to>
      <xdr:col>112</xdr:col>
      <xdr:colOff>38100</xdr:colOff>
      <xdr:row>75</xdr:row>
      <xdr:rowOff>160586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91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5663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69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154459</xdr:rowOff>
    </xdr:from>
    <xdr:to>
      <xdr:col>107</xdr:col>
      <xdr:colOff>101600</xdr:colOff>
      <xdr:row>76</xdr:row>
      <xdr:rowOff>84609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0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75736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1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107547</xdr:rowOff>
    </xdr:from>
    <xdr:to>
      <xdr:col>102</xdr:col>
      <xdr:colOff>165100</xdr:colOff>
      <xdr:row>76</xdr:row>
      <xdr:rowOff>37697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96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28824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05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118912</xdr:rowOff>
    </xdr:from>
    <xdr:to>
      <xdr:col>98</xdr:col>
      <xdr:colOff>38100</xdr:colOff>
      <xdr:row>76</xdr:row>
      <xdr:rowOff>49062</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97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40189</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07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50,302</a:t>
          </a:r>
          <a:r>
            <a:rPr kumimoji="1" lang="ja-JP" altLang="en-US" sz="1300">
              <a:latin typeface="ＭＳ Ｐゴシック" panose="020B0600070205080204" pitchFamily="50" charset="-128"/>
              <a:ea typeface="ＭＳ Ｐゴシック" panose="020B0600070205080204" pitchFamily="50" charset="-128"/>
            </a:rPr>
            <a:t>円となっている。住民一人あたりのコストは、グループ内平均値よりおおむね低い水準で推移している。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令和３年度は、積立金がグループ内平均値より高くなっており、住民一人あたり</a:t>
          </a:r>
          <a:r>
            <a:rPr kumimoji="1" lang="en-US" altLang="ja-JP" sz="1300">
              <a:latin typeface="ＭＳ Ｐゴシック" panose="020B0600070205080204" pitchFamily="50" charset="-128"/>
              <a:ea typeface="ＭＳ Ｐゴシック" panose="020B0600070205080204" pitchFamily="50" charset="-128"/>
            </a:rPr>
            <a:t>69,600</a:t>
          </a:r>
          <a:r>
            <a:rPr kumimoji="1" lang="ja-JP" altLang="en-US" sz="1300">
              <a:latin typeface="ＭＳ Ｐゴシック" panose="020B0600070205080204" pitchFamily="50" charset="-128"/>
              <a:ea typeface="ＭＳ Ｐゴシック" panose="020B0600070205080204" pitchFamily="50" charset="-128"/>
            </a:rPr>
            <a:t>円となっている。主な増加要因としては公園整備基金を新たに積立したことにより、積立金が増加し前年度より高くなっている。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また、扶助費は、住民一人当たり</a:t>
          </a:r>
          <a:r>
            <a:rPr kumimoji="1" lang="en-US" altLang="ja-JP" sz="1300">
              <a:latin typeface="ＭＳ Ｐゴシック" panose="020B0600070205080204" pitchFamily="50" charset="-128"/>
              <a:ea typeface="ＭＳ Ｐゴシック" panose="020B0600070205080204" pitchFamily="50" charset="-128"/>
            </a:rPr>
            <a:t>94,749</a:t>
          </a:r>
          <a:r>
            <a:rPr kumimoji="1" lang="ja-JP" altLang="en-US" sz="1300">
              <a:latin typeface="ＭＳ Ｐゴシック" panose="020B0600070205080204" pitchFamily="50" charset="-128"/>
              <a:ea typeface="ＭＳ Ｐゴシック" panose="020B0600070205080204" pitchFamily="50" charset="-128"/>
            </a:rPr>
            <a:t>円となり、子育て世帯への臨時特別給付金給付事業費等の増加により、昨年度から大幅に増加した。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10,994
10,824
33.41
6,191,845
5,530,222
591,865
3,596,808
4,502,030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154940</xdr:rowOff>
    </xdr:from>
    <xdr:to>
      <xdr:col>24</xdr:col>
      <xdr:colOff>62865</xdr:colOff>
      <xdr:row>38</xdr:row>
      <xdr:rowOff>132842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6990"/>
          <a:ext cx="127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136669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132842</xdr:rowOff>
    </xdr:from>
    <xdr:to>
      <xdr:col>24</xdr:col>
      <xdr:colOff>152400</xdr:colOff>
      <xdr:row>38</xdr:row>
      <xdr:rowOff>132842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7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101617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0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154940</xdr:rowOff>
    </xdr:from>
    <xdr:to>
      <xdr:col>24</xdr:col>
      <xdr:colOff>152400</xdr:colOff>
      <xdr:row>29</xdr:row>
      <xdr:rowOff>154940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162941</xdr:rowOff>
    </xdr:from>
    <xdr:to>
      <xdr:col>24</xdr:col>
      <xdr:colOff>63500</xdr:colOff>
      <xdr:row>36</xdr:row>
      <xdr:rowOff>24066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63691"/>
          <a:ext cx="8382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74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145796</xdr:rowOff>
    </xdr:from>
    <xdr:to>
      <xdr:col>19</xdr:col>
      <xdr:colOff>177800</xdr:colOff>
      <xdr:row>35</xdr:row>
      <xdr:rowOff>162941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46546"/>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25654</xdr:rowOff>
    </xdr:from>
    <xdr:to>
      <xdr:col>20</xdr:col>
      <xdr:colOff>38100</xdr:colOff>
      <xdr:row>36</xdr:row>
      <xdr:rowOff>127254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118381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145796</xdr:rowOff>
    </xdr:from>
    <xdr:to>
      <xdr:col>15</xdr:col>
      <xdr:colOff>50800</xdr:colOff>
      <xdr:row>36</xdr:row>
      <xdr:rowOff>19304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46546"/>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134620</xdr:rowOff>
    </xdr:from>
    <xdr:to>
      <xdr:col>15</xdr:col>
      <xdr:colOff>101600</xdr:colOff>
      <xdr:row>36</xdr:row>
      <xdr:rowOff>64770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55897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118554</xdr:rowOff>
    </xdr:from>
    <xdr:to>
      <xdr:col>10</xdr:col>
      <xdr:colOff>114300</xdr:colOff>
      <xdr:row>36</xdr:row>
      <xdr:rowOff>19304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19304"/>
          <a:ext cx="889000" cy="7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165862</xdr:rowOff>
    </xdr:from>
    <xdr:to>
      <xdr:col>10</xdr:col>
      <xdr:colOff>165100</xdr:colOff>
      <xdr:row>36</xdr:row>
      <xdr:rowOff>96012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87139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11938</xdr:rowOff>
    </xdr:from>
    <xdr:to>
      <xdr:col>6</xdr:col>
      <xdr:colOff>38100</xdr:colOff>
      <xdr:row>36</xdr:row>
      <xdr:rowOff>113538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104665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144716</xdr:rowOff>
    </xdr:from>
    <xdr:to>
      <xdr:col>24</xdr:col>
      <xdr:colOff>114300</xdr:colOff>
      <xdr:row>36</xdr:row>
      <xdr:rowOff>74866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167593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9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112141</xdr:rowOff>
    </xdr:from>
    <xdr:to>
      <xdr:col>20</xdr:col>
      <xdr:colOff>38100</xdr:colOff>
      <xdr:row>36</xdr:row>
      <xdr:rowOff>42291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1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58818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88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94996</xdr:rowOff>
    </xdr:from>
    <xdr:to>
      <xdr:col>15</xdr:col>
      <xdr:colOff>101600</xdr:colOff>
      <xdr:row>36</xdr:row>
      <xdr:rowOff>25146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9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41673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7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139954</xdr:rowOff>
    </xdr:from>
    <xdr:to>
      <xdr:col>10</xdr:col>
      <xdr:colOff>165100</xdr:colOff>
      <xdr:row>36</xdr:row>
      <xdr:rowOff>70104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4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86631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1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67754</xdr:rowOff>
    </xdr:from>
    <xdr:to>
      <xdr:col>6</xdr:col>
      <xdr:colOff>38100</xdr:colOff>
      <xdr:row>35</xdr:row>
      <xdr:rowOff>169354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6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14431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4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39451</xdr:rowOff>
    </xdr:from>
    <xdr:to>
      <xdr:col>24</xdr:col>
      <xdr:colOff>62865</xdr:colOff>
      <xdr:row>57</xdr:row>
      <xdr:rowOff>168115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11951"/>
          <a:ext cx="1270" cy="132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492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168115</xdr:rowOff>
    </xdr:from>
    <xdr:to>
      <xdr:col>24</xdr:col>
      <xdr:colOff>152400</xdr:colOff>
      <xdr:row>57</xdr:row>
      <xdr:rowOff>168115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40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157578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8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39451</xdr:rowOff>
    </xdr:from>
    <xdr:to>
      <xdr:col>24</xdr:col>
      <xdr:colOff>152400</xdr:colOff>
      <xdr:row>50</xdr:row>
      <xdr:rowOff>39451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11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21426</xdr:rowOff>
    </xdr:from>
    <xdr:to>
      <xdr:col>24</xdr:col>
      <xdr:colOff>63500</xdr:colOff>
      <xdr:row>56</xdr:row>
      <xdr:rowOff>156327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451176"/>
          <a:ext cx="838200" cy="30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16641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46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165214</xdr:rowOff>
    </xdr:from>
    <xdr:to>
      <xdr:col>24</xdr:col>
      <xdr:colOff>114300</xdr:colOff>
      <xdr:row>56</xdr:row>
      <xdr:rowOff>95364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21426</xdr:rowOff>
    </xdr:from>
    <xdr:to>
      <xdr:col>19</xdr:col>
      <xdr:colOff>177800</xdr:colOff>
      <xdr:row>57</xdr:row>
      <xdr:rowOff>64833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451176"/>
          <a:ext cx="889000" cy="38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153136</xdr:rowOff>
    </xdr:from>
    <xdr:to>
      <xdr:col>20</xdr:col>
      <xdr:colOff>38100</xdr:colOff>
      <xdr:row>54</xdr:row>
      <xdr:rowOff>83286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99813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64833</xdr:rowOff>
    </xdr:from>
    <xdr:to>
      <xdr:col>15</xdr:col>
      <xdr:colOff>50800</xdr:colOff>
      <xdr:row>57</xdr:row>
      <xdr:rowOff>71642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37483"/>
          <a:ext cx="889000" cy="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84934</xdr:rowOff>
    </xdr:from>
    <xdr:to>
      <xdr:col>15</xdr:col>
      <xdr:colOff>101600</xdr:colOff>
      <xdr:row>57</xdr:row>
      <xdr:rowOff>15084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31611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71642</xdr:rowOff>
    </xdr:from>
    <xdr:to>
      <xdr:col>10</xdr:col>
      <xdr:colOff>114300</xdr:colOff>
      <xdr:row>57</xdr:row>
      <xdr:rowOff>78032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44292"/>
          <a:ext cx="889000" cy="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100647</xdr:rowOff>
    </xdr:from>
    <xdr:to>
      <xdr:col>10</xdr:col>
      <xdr:colOff>165100</xdr:colOff>
      <xdr:row>57</xdr:row>
      <xdr:rowOff>30797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0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47324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47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142918</xdr:rowOff>
    </xdr:from>
    <xdr:to>
      <xdr:col>6</xdr:col>
      <xdr:colOff>38100</xdr:colOff>
      <xdr:row>57</xdr:row>
      <xdr:rowOff>73068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89595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1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105527</xdr:rowOff>
    </xdr:from>
    <xdr:to>
      <xdr:col>24</xdr:col>
      <xdr:colOff>114300</xdr:colOff>
      <xdr:row>57</xdr:row>
      <xdr:rowOff>35677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0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83954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8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142076</xdr:rowOff>
    </xdr:from>
    <xdr:to>
      <xdr:col>20</xdr:col>
      <xdr:colOff>38100</xdr:colOff>
      <xdr:row>55</xdr:row>
      <xdr:rowOff>72226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0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63353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93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14033</xdr:rowOff>
    </xdr:from>
    <xdr:to>
      <xdr:col>15</xdr:col>
      <xdr:colOff>101600</xdr:colOff>
      <xdr:row>57</xdr:row>
      <xdr:rowOff>115633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8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106760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20842</xdr:rowOff>
    </xdr:from>
    <xdr:to>
      <xdr:col>10</xdr:col>
      <xdr:colOff>165100</xdr:colOff>
      <xdr:row>57</xdr:row>
      <xdr:rowOff>122442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9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113569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8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27232</xdr:rowOff>
    </xdr:from>
    <xdr:to>
      <xdr:col>6</xdr:col>
      <xdr:colOff>38100</xdr:colOff>
      <xdr:row>57</xdr:row>
      <xdr:rowOff>128832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9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119959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89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108321</xdr:rowOff>
    </xdr:from>
    <xdr:to>
      <xdr:col>24</xdr:col>
      <xdr:colOff>62865</xdr:colOff>
      <xdr:row>77</xdr:row>
      <xdr:rowOff>158369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09821"/>
          <a:ext cx="1270" cy="125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162196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158369</xdr:rowOff>
    </xdr:from>
    <xdr:to>
      <xdr:col>24</xdr:col>
      <xdr:colOff>152400</xdr:colOff>
      <xdr:row>77</xdr:row>
      <xdr:rowOff>158369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6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54998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8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294,118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108321</xdr:rowOff>
    </xdr:from>
    <xdr:to>
      <xdr:col>24</xdr:col>
      <xdr:colOff>152400</xdr:colOff>
      <xdr:row>70</xdr:row>
      <xdr:rowOff>108321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0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131440</xdr:rowOff>
    </xdr:from>
    <xdr:to>
      <xdr:col>24</xdr:col>
      <xdr:colOff>63500</xdr:colOff>
      <xdr:row>77</xdr:row>
      <xdr:rowOff>103887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61640"/>
          <a:ext cx="838200" cy="14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112920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0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90043</xdr:rowOff>
    </xdr:from>
    <xdr:to>
      <xdr:col>24</xdr:col>
      <xdr:colOff>114300</xdr:colOff>
      <xdr:row>76</xdr:row>
      <xdr:rowOff>20194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103887</xdr:rowOff>
    </xdr:from>
    <xdr:to>
      <xdr:col>19</xdr:col>
      <xdr:colOff>177800</xdr:colOff>
      <xdr:row>77</xdr:row>
      <xdr:rowOff>149270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05537"/>
          <a:ext cx="889000" cy="4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113688</xdr:rowOff>
    </xdr:from>
    <xdr:to>
      <xdr:col>20</xdr:col>
      <xdr:colOff>38100</xdr:colOff>
      <xdr:row>77</xdr:row>
      <xdr:rowOff>43838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60365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1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149270</xdr:rowOff>
    </xdr:from>
    <xdr:to>
      <xdr:col>15</xdr:col>
      <xdr:colOff>50800</xdr:colOff>
      <xdr:row>78</xdr:row>
      <xdr:rowOff>26064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50920"/>
          <a:ext cx="889000" cy="4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123372</xdr:rowOff>
    </xdr:from>
    <xdr:to>
      <xdr:col>15</xdr:col>
      <xdr:colOff>101600</xdr:colOff>
      <xdr:row>77</xdr:row>
      <xdr:rowOff>53522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70050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11578</xdr:rowOff>
    </xdr:from>
    <xdr:to>
      <xdr:col>10</xdr:col>
      <xdr:colOff>114300</xdr:colOff>
      <xdr:row>78</xdr:row>
      <xdr:rowOff>26064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384678"/>
          <a:ext cx="889000" cy="1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157891</xdr:rowOff>
    </xdr:from>
    <xdr:to>
      <xdr:col>10</xdr:col>
      <xdr:colOff>165100</xdr:colOff>
      <xdr:row>77</xdr:row>
      <xdr:rowOff>88041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104568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150972</xdr:rowOff>
    </xdr:from>
    <xdr:to>
      <xdr:col>6</xdr:col>
      <xdr:colOff>38100</xdr:colOff>
      <xdr:row>77</xdr:row>
      <xdr:rowOff>81122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97649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5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80640</xdr:rowOff>
    </xdr:from>
    <xdr:to>
      <xdr:col>24</xdr:col>
      <xdr:colOff>114300</xdr:colOff>
      <xdr:row>77</xdr:row>
      <xdr:rowOff>10790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59067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8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53087</xdr:rowOff>
    </xdr:from>
    <xdr:to>
      <xdr:col>20</xdr:col>
      <xdr:colOff>38100</xdr:colOff>
      <xdr:row>77</xdr:row>
      <xdr:rowOff>154687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5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145814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47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98470</xdr:rowOff>
    </xdr:from>
    <xdr:to>
      <xdr:col>15</xdr:col>
      <xdr:colOff>101600</xdr:colOff>
      <xdr:row>78</xdr:row>
      <xdr:rowOff>28620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0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19747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9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146714</xdr:rowOff>
    </xdr:from>
    <xdr:to>
      <xdr:col>10</xdr:col>
      <xdr:colOff>165100</xdr:colOff>
      <xdr:row>78</xdr:row>
      <xdr:rowOff>76864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4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67991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4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132228</xdr:rowOff>
    </xdr:from>
    <xdr:to>
      <xdr:col>6</xdr:col>
      <xdr:colOff>38100</xdr:colOff>
      <xdr:row>78</xdr:row>
      <xdr:rowOff>62378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3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53505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26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91642</xdr:rowOff>
    </xdr:from>
    <xdr:to>
      <xdr:col>24</xdr:col>
      <xdr:colOff>62865</xdr:colOff>
      <xdr:row>99</xdr:row>
      <xdr:rowOff>14706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142"/>
          <a:ext cx="1270" cy="1466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18533</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14706</xdr:rowOff>
    </xdr:from>
    <xdr:to>
      <xdr:col>24</xdr:col>
      <xdr:colOff>152400</xdr:colOff>
      <xdr:row>99</xdr:row>
      <xdr:rowOff>14706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38319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91642</xdr:rowOff>
    </xdr:from>
    <xdr:to>
      <xdr:col>24</xdr:col>
      <xdr:colOff>152400</xdr:colOff>
      <xdr:row>90</xdr:row>
      <xdr:rowOff>91642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24295</xdr:rowOff>
    </xdr:from>
    <xdr:to>
      <xdr:col>24</xdr:col>
      <xdr:colOff>63500</xdr:colOff>
      <xdr:row>98</xdr:row>
      <xdr:rowOff>152972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826395"/>
          <a:ext cx="838200" cy="12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152201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39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129324</xdr:rowOff>
    </xdr:from>
    <xdr:to>
      <xdr:col>24</xdr:col>
      <xdr:colOff>114300</xdr:colOff>
      <xdr:row>97</xdr:row>
      <xdr:rowOff>59474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8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152972</xdr:rowOff>
    </xdr:from>
    <xdr:to>
      <xdr:col>19</xdr:col>
      <xdr:colOff>177800</xdr:colOff>
      <xdr:row>99</xdr:row>
      <xdr:rowOff>369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955072"/>
          <a:ext cx="889000" cy="1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63360</xdr:rowOff>
    </xdr:from>
    <xdr:to>
      <xdr:col>20</xdr:col>
      <xdr:colOff>38100</xdr:colOff>
      <xdr:row>97</xdr:row>
      <xdr:rowOff>164960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10037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6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369</xdr:rowOff>
    </xdr:from>
    <xdr:to>
      <xdr:col>15</xdr:col>
      <xdr:colOff>50800</xdr:colOff>
      <xdr:row>99</xdr:row>
      <xdr:rowOff>67945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973919"/>
          <a:ext cx="889000" cy="6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93307</xdr:rowOff>
    </xdr:from>
    <xdr:to>
      <xdr:col>15</xdr:col>
      <xdr:colOff>101600</xdr:colOff>
      <xdr:row>98</xdr:row>
      <xdr:rowOff>23457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39984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9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47892</xdr:rowOff>
    </xdr:from>
    <xdr:to>
      <xdr:col>10</xdr:col>
      <xdr:colOff>114300</xdr:colOff>
      <xdr:row>99</xdr:row>
      <xdr:rowOff>67945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7021442"/>
          <a:ext cx="889000" cy="2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123000</xdr:rowOff>
    </xdr:from>
    <xdr:to>
      <xdr:col>10</xdr:col>
      <xdr:colOff>165100</xdr:colOff>
      <xdr:row>98</xdr:row>
      <xdr:rowOff>53150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69677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2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125425</xdr:rowOff>
    </xdr:from>
    <xdr:to>
      <xdr:col>6</xdr:col>
      <xdr:colOff>38100</xdr:colOff>
      <xdr:row>98</xdr:row>
      <xdr:rowOff>55575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72102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3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144945</xdr:rowOff>
    </xdr:from>
    <xdr:to>
      <xdr:col>24</xdr:col>
      <xdr:colOff>114300</xdr:colOff>
      <xdr:row>98</xdr:row>
      <xdr:rowOff>75095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7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123372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5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102172</xdr:rowOff>
    </xdr:from>
    <xdr:to>
      <xdr:col>20</xdr:col>
      <xdr:colOff>38100</xdr:colOff>
      <xdr:row>99</xdr:row>
      <xdr:rowOff>32322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90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23449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99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121019</xdr:rowOff>
    </xdr:from>
    <xdr:to>
      <xdr:col>15</xdr:col>
      <xdr:colOff>101600</xdr:colOff>
      <xdr:row>99</xdr:row>
      <xdr:rowOff>51169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92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42296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0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17145</xdr:rowOff>
    </xdr:from>
    <xdr:to>
      <xdr:col>10</xdr:col>
      <xdr:colOff>165100</xdr:colOff>
      <xdr:row>99</xdr:row>
      <xdr:rowOff>118745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99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109872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08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168542</xdr:rowOff>
    </xdr:from>
    <xdr:to>
      <xdr:col>6</xdr:col>
      <xdr:colOff>38100</xdr:colOff>
      <xdr:row>99</xdr:row>
      <xdr:rowOff>98692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7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89819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06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28601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43551"/>
          <a:ext cx="1270" cy="131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146728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1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28601</xdr:rowOff>
    </xdr:from>
    <xdr:to>
      <xdr:col>55</xdr:col>
      <xdr:colOff>88900</xdr:colOff>
      <xdr:row>31</xdr:row>
      <xdr:rowOff>28601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4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93032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65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70155</xdr:rowOff>
    </xdr:from>
    <xdr:to>
      <xdr:col>55</xdr:col>
      <xdr:colOff>50800</xdr:colOff>
      <xdr:row>38</xdr:row>
      <xdr:rowOff>305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111303</xdr:rowOff>
    </xdr:from>
    <xdr:to>
      <xdr:col>50</xdr:col>
      <xdr:colOff>165100</xdr:colOff>
      <xdr:row>37</xdr:row>
      <xdr:rowOff>41453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57980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100787</xdr:rowOff>
    </xdr:from>
    <xdr:to>
      <xdr:col>46</xdr:col>
      <xdr:colOff>38100</xdr:colOff>
      <xdr:row>37</xdr:row>
      <xdr:rowOff>30937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47464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107645</xdr:rowOff>
    </xdr:from>
    <xdr:to>
      <xdr:col>41</xdr:col>
      <xdr:colOff>101600</xdr:colOff>
      <xdr:row>37</xdr:row>
      <xdr:rowOff>37795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54322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55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11176</xdr:rowOff>
    </xdr:from>
    <xdr:to>
      <xdr:col>36</xdr:col>
      <xdr:colOff>165100</xdr:colOff>
      <xdr:row>37</xdr:row>
      <xdr:rowOff>112776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129303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30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63979</xdr:rowOff>
    </xdr:from>
    <xdr:to>
      <xdr:col>54</xdr:col>
      <xdr:colOff>189865</xdr:colOff>
      <xdr:row>58</xdr:row>
      <xdr:rowOff>153601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6479"/>
          <a:ext cx="1270" cy="1461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157428</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153601</xdr:rowOff>
    </xdr:from>
    <xdr:to>
      <xdr:col>55</xdr:col>
      <xdr:colOff>88900</xdr:colOff>
      <xdr:row>58</xdr:row>
      <xdr:rowOff>153601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9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10656</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1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63979</xdr:rowOff>
    </xdr:from>
    <xdr:to>
      <xdr:col>55</xdr:col>
      <xdr:colOff>88900</xdr:colOff>
      <xdr:row>50</xdr:row>
      <xdr:rowOff>63979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37766</xdr:rowOff>
    </xdr:from>
    <xdr:to>
      <xdr:col>55</xdr:col>
      <xdr:colOff>0</xdr:colOff>
      <xdr:row>57</xdr:row>
      <xdr:rowOff>76247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10416"/>
          <a:ext cx="8382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163669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93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140792</xdr:rowOff>
    </xdr:from>
    <xdr:to>
      <xdr:col>55</xdr:col>
      <xdr:colOff>50800</xdr:colOff>
      <xdr:row>57</xdr:row>
      <xdr:rowOff>70942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37766</xdr:rowOff>
    </xdr:from>
    <xdr:to>
      <xdr:col>50</xdr:col>
      <xdr:colOff>114300</xdr:colOff>
      <xdr:row>57</xdr:row>
      <xdr:rowOff>131481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810416"/>
          <a:ext cx="889000" cy="9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164230</xdr:rowOff>
    </xdr:from>
    <xdr:to>
      <xdr:col>50</xdr:col>
      <xdr:colOff>165100</xdr:colOff>
      <xdr:row>57</xdr:row>
      <xdr:rowOff>94380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7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85507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8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129609</xdr:rowOff>
    </xdr:from>
    <xdr:to>
      <xdr:col>45</xdr:col>
      <xdr:colOff>177800</xdr:colOff>
      <xdr:row>57</xdr:row>
      <xdr:rowOff>131481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02259"/>
          <a:ext cx="889000" cy="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148510</xdr:rowOff>
    </xdr:from>
    <xdr:to>
      <xdr:col>46</xdr:col>
      <xdr:colOff>38100</xdr:colOff>
      <xdr:row>57</xdr:row>
      <xdr:rowOff>78660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95187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52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129609</xdr:rowOff>
    </xdr:from>
    <xdr:to>
      <xdr:col>41</xdr:col>
      <xdr:colOff>50800</xdr:colOff>
      <xdr:row>57</xdr:row>
      <xdr:rowOff>142933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02259"/>
          <a:ext cx="889000" cy="1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145897</xdr:rowOff>
    </xdr:from>
    <xdr:to>
      <xdr:col>41</xdr:col>
      <xdr:colOff>101600</xdr:colOff>
      <xdr:row>57</xdr:row>
      <xdr:rowOff>76047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92574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5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16434</xdr:rowOff>
    </xdr:from>
    <xdr:to>
      <xdr:col>36</xdr:col>
      <xdr:colOff>165100</xdr:colOff>
      <xdr:row>57</xdr:row>
      <xdr:rowOff>118034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134561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6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25447</xdr:rowOff>
    </xdr:from>
    <xdr:to>
      <xdr:col>55</xdr:col>
      <xdr:colOff>50800</xdr:colOff>
      <xdr:row>57</xdr:row>
      <xdr:rowOff>127047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9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3874</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7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158416</xdr:rowOff>
    </xdr:from>
    <xdr:to>
      <xdr:col>50</xdr:col>
      <xdr:colOff>165100</xdr:colOff>
      <xdr:row>57</xdr:row>
      <xdr:rowOff>88566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5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105093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53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80681</xdr:rowOff>
    </xdr:from>
    <xdr:to>
      <xdr:col>46</xdr:col>
      <xdr:colOff>38100</xdr:colOff>
      <xdr:row>58</xdr:row>
      <xdr:rowOff>10831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5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1958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94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78809</xdr:rowOff>
    </xdr:from>
    <xdr:to>
      <xdr:col>41</xdr:col>
      <xdr:colOff>101600</xdr:colOff>
      <xdr:row>58</xdr:row>
      <xdr:rowOff>8959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5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94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92133</xdr:rowOff>
    </xdr:from>
    <xdr:to>
      <xdr:col>36</xdr:col>
      <xdr:colOff>165100</xdr:colOff>
      <xdr:row>58</xdr:row>
      <xdr:rowOff>22283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6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13410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95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146444</xdr:rowOff>
    </xdr:from>
    <xdr:to>
      <xdr:col>54</xdr:col>
      <xdr:colOff>189865</xdr:colOff>
      <xdr:row>79</xdr:row>
      <xdr:rowOff>48913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76494"/>
          <a:ext cx="1270" cy="161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52740</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48913</xdr:rowOff>
    </xdr:from>
    <xdr:to>
      <xdr:col>55</xdr:col>
      <xdr:colOff>88900</xdr:colOff>
      <xdr:row>79</xdr:row>
      <xdr:rowOff>48913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93121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5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146444</xdr:rowOff>
    </xdr:from>
    <xdr:to>
      <xdr:col>55</xdr:col>
      <xdr:colOff>88900</xdr:colOff>
      <xdr:row>69</xdr:row>
      <xdr:rowOff>146444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7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136010</xdr:rowOff>
    </xdr:from>
    <xdr:to>
      <xdr:col>55</xdr:col>
      <xdr:colOff>0</xdr:colOff>
      <xdr:row>79</xdr:row>
      <xdr:rowOff>48913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509110"/>
          <a:ext cx="838200" cy="8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158591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1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135714</xdr:rowOff>
    </xdr:from>
    <xdr:to>
      <xdr:col>55</xdr:col>
      <xdr:colOff>50800</xdr:colOff>
      <xdr:row>77</xdr:row>
      <xdr:rowOff>65864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6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136010</xdr:rowOff>
    </xdr:from>
    <xdr:to>
      <xdr:col>50</xdr:col>
      <xdr:colOff>114300</xdr:colOff>
      <xdr:row>79</xdr:row>
      <xdr:rowOff>1462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509110"/>
          <a:ext cx="889000" cy="3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52911</xdr:rowOff>
    </xdr:from>
    <xdr:to>
      <xdr:col>50</xdr:col>
      <xdr:colOff>165100</xdr:colOff>
      <xdr:row>76</xdr:row>
      <xdr:rowOff>154511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171038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5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1462</xdr:rowOff>
    </xdr:from>
    <xdr:to>
      <xdr:col>45</xdr:col>
      <xdr:colOff>177800</xdr:colOff>
      <xdr:row>79</xdr:row>
      <xdr:rowOff>55215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546012"/>
          <a:ext cx="889000" cy="5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71558</xdr:rowOff>
    </xdr:from>
    <xdr:to>
      <xdr:col>46</xdr:col>
      <xdr:colOff>38100</xdr:colOff>
      <xdr:row>78</xdr:row>
      <xdr:rowOff>1708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27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18235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54808</xdr:rowOff>
    </xdr:from>
    <xdr:to>
      <xdr:col>41</xdr:col>
      <xdr:colOff>50800</xdr:colOff>
      <xdr:row>79</xdr:row>
      <xdr:rowOff>55215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599358"/>
          <a:ext cx="8890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109049</xdr:rowOff>
    </xdr:from>
    <xdr:to>
      <xdr:col>41</xdr:col>
      <xdr:colOff>101600</xdr:colOff>
      <xdr:row>78</xdr:row>
      <xdr:rowOff>39199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1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55726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8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85356</xdr:rowOff>
    </xdr:from>
    <xdr:to>
      <xdr:col>36</xdr:col>
      <xdr:colOff>165100</xdr:colOff>
      <xdr:row>78</xdr:row>
      <xdr:rowOff>15506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8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32033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06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169563</xdr:rowOff>
    </xdr:from>
    <xdr:to>
      <xdr:col>55</xdr:col>
      <xdr:colOff>50800</xdr:colOff>
      <xdr:row>79</xdr:row>
      <xdr:rowOff>99713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54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84490</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45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85210</xdr:rowOff>
    </xdr:from>
    <xdr:to>
      <xdr:col>50</xdr:col>
      <xdr:colOff>165100</xdr:colOff>
      <xdr:row>79</xdr:row>
      <xdr:rowOff>15360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45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6487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55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122112</xdr:rowOff>
    </xdr:from>
    <xdr:to>
      <xdr:col>46</xdr:col>
      <xdr:colOff>38100</xdr:colOff>
      <xdr:row>79</xdr:row>
      <xdr:rowOff>52262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49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43389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58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4415</xdr:rowOff>
    </xdr:from>
    <xdr:to>
      <xdr:col>41</xdr:col>
      <xdr:colOff>101600</xdr:colOff>
      <xdr:row>79</xdr:row>
      <xdr:rowOff>106015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54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97142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64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4008</xdr:rowOff>
    </xdr:from>
    <xdr:to>
      <xdr:col>36</xdr:col>
      <xdr:colOff>165100</xdr:colOff>
      <xdr:row>79</xdr:row>
      <xdr:rowOff>105608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54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96735</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64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18652</xdr:rowOff>
    </xdr:from>
    <xdr:to>
      <xdr:col>54</xdr:col>
      <xdr:colOff>189865</xdr:colOff>
      <xdr:row>98</xdr:row>
      <xdr:rowOff>44255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9205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48082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5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44255</xdr:rowOff>
    </xdr:from>
    <xdr:to>
      <xdr:col>55</xdr:col>
      <xdr:colOff>88900</xdr:colOff>
      <xdr:row>98</xdr:row>
      <xdr:rowOff>44255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46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136779</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6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18652</xdr:rowOff>
    </xdr:from>
    <xdr:to>
      <xdr:col>55</xdr:col>
      <xdr:colOff>88900</xdr:colOff>
      <xdr:row>92</xdr:row>
      <xdr:rowOff>18652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9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79039</xdr:rowOff>
    </xdr:from>
    <xdr:to>
      <xdr:col>55</xdr:col>
      <xdr:colOff>0</xdr:colOff>
      <xdr:row>97</xdr:row>
      <xdr:rowOff>103056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09689"/>
          <a:ext cx="838200" cy="2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132712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20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109835</xdr:rowOff>
    </xdr:from>
    <xdr:to>
      <xdr:col>55</xdr:col>
      <xdr:colOff>50800</xdr:colOff>
      <xdr:row>97</xdr:row>
      <xdr:rowOff>39985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103056</xdr:rowOff>
    </xdr:from>
    <xdr:to>
      <xdr:col>50</xdr:col>
      <xdr:colOff>114300</xdr:colOff>
      <xdr:row>97</xdr:row>
      <xdr:rowOff>136665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33706"/>
          <a:ext cx="889000" cy="3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123044</xdr:rowOff>
    </xdr:from>
    <xdr:to>
      <xdr:col>50</xdr:col>
      <xdr:colOff>165100</xdr:colOff>
      <xdr:row>97</xdr:row>
      <xdr:rowOff>53194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69721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136665</xdr:rowOff>
    </xdr:from>
    <xdr:to>
      <xdr:col>45</xdr:col>
      <xdr:colOff>177800</xdr:colOff>
      <xdr:row>97</xdr:row>
      <xdr:rowOff>153598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67315"/>
          <a:ext cx="889000" cy="1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95374</xdr:rowOff>
    </xdr:from>
    <xdr:to>
      <xdr:col>46</xdr:col>
      <xdr:colOff>38100</xdr:colOff>
      <xdr:row>97</xdr:row>
      <xdr:rowOff>25524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5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42051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2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145224</xdr:rowOff>
    </xdr:from>
    <xdr:to>
      <xdr:col>41</xdr:col>
      <xdr:colOff>50800</xdr:colOff>
      <xdr:row>97</xdr:row>
      <xdr:rowOff>153598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775874"/>
          <a:ext cx="889000" cy="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46134</xdr:rowOff>
    </xdr:from>
    <xdr:to>
      <xdr:col>41</xdr:col>
      <xdr:colOff>101600</xdr:colOff>
      <xdr:row>96</xdr:row>
      <xdr:rowOff>147734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0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164261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8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143193</xdr:rowOff>
    </xdr:from>
    <xdr:to>
      <xdr:col>36</xdr:col>
      <xdr:colOff>165100</xdr:colOff>
      <xdr:row>97</xdr:row>
      <xdr:rowOff>73343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89870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28239</xdr:rowOff>
    </xdr:from>
    <xdr:to>
      <xdr:col>55</xdr:col>
      <xdr:colOff>50800</xdr:colOff>
      <xdr:row>97</xdr:row>
      <xdr:rowOff>129839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5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6666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52256</xdr:rowOff>
    </xdr:from>
    <xdr:to>
      <xdr:col>50</xdr:col>
      <xdr:colOff>165100</xdr:colOff>
      <xdr:row>97</xdr:row>
      <xdr:rowOff>153856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8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144983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7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85865</xdr:rowOff>
    </xdr:from>
    <xdr:to>
      <xdr:col>46</xdr:col>
      <xdr:colOff>38100</xdr:colOff>
      <xdr:row>98</xdr:row>
      <xdr:rowOff>16015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1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7142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8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102798</xdr:rowOff>
    </xdr:from>
    <xdr:to>
      <xdr:col>41</xdr:col>
      <xdr:colOff>101600</xdr:colOff>
      <xdr:row>98</xdr:row>
      <xdr:rowOff>32948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24075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2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94424</xdr:rowOff>
    </xdr:from>
    <xdr:to>
      <xdr:col>36</xdr:col>
      <xdr:colOff>165100</xdr:colOff>
      <xdr:row>98</xdr:row>
      <xdr:rowOff>24574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2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15701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1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45722</xdr:rowOff>
    </xdr:from>
    <xdr:to>
      <xdr:col>85</xdr:col>
      <xdr:colOff>126364</xdr:colOff>
      <xdr:row>39</xdr:row>
      <xdr:rowOff>33424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189222"/>
          <a:ext cx="1269" cy="153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37251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2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33424</xdr:rowOff>
    </xdr:from>
    <xdr:to>
      <xdr:col>86</xdr:col>
      <xdr:colOff>25400</xdr:colOff>
      <xdr:row>39</xdr:row>
      <xdr:rowOff>33424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1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163849</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45722</xdr:rowOff>
    </xdr:from>
    <xdr:to>
      <xdr:col>86</xdr:col>
      <xdr:colOff>25400</xdr:colOff>
      <xdr:row>30</xdr:row>
      <xdr:rowOff>45722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189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128567</xdr:rowOff>
    </xdr:from>
    <xdr:to>
      <xdr:col>85</xdr:col>
      <xdr:colOff>127000</xdr:colOff>
      <xdr:row>38</xdr:row>
      <xdr:rowOff>73932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300767"/>
          <a:ext cx="838200" cy="28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103799</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75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80922</xdr:rowOff>
    </xdr:from>
    <xdr:to>
      <xdr:col>85</xdr:col>
      <xdr:colOff>177800</xdr:colOff>
      <xdr:row>38</xdr:row>
      <xdr:rowOff>11072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2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135517</xdr:rowOff>
    </xdr:from>
    <xdr:to>
      <xdr:col>81</xdr:col>
      <xdr:colOff>50800</xdr:colOff>
      <xdr:row>36</xdr:row>
      <xdr:rowOff>128567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5793367"/>
          <a:ext cx="889000" cy="50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15954</xdr:rowOff>
    </xdr:from>
    <xdr:to>
      <xdr:col>81</xdr:col>
      <xdr:colOff>101600</xdr:colOff>
      <xdr:row>37</xdr:row>
      <xdr:rowOff>117554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108681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45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135517</xdr:rowOff>
    </xdr:from>
    <xdr:to>
      <xdr:col>76</xdr:col>
      <xdr:colOff>114300</xdr:colOff>
      <xdr:row>36</xdr:row>
      <xdr:rowOff>56604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5793367"/>
          <a:ext cx="889000" cy="43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43889</xdr:rowOff>
    </xdr:from>
    <xdr:to>
      <xdr:col>76</xdr:col>
      <xdr:colOff>165100</xdr:colOff>
      <xdr:row>37</xdr:row>
      <xdr:rowOff>145489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136616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48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56604</xdr:rowOff>
    </xdr:from>
    <xdr:to>
      <xdr:col>71</xdr:col>
      <xdr:colOff>177800</xdr:colOff>
      <xdr:row>38</xdr:row>
      <xdr:rowOff>64148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228804"/>
          <a:ext cx="889000" cy="3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146347</xdr:rowOff>
    </xdr:from>
    <xdr:to>
      <xdr:col>72</xdr:col>
      <xdr:colOff>38100</xdr:colOff>
      <xdr:row>38</xdr:row>
      <xdr:rowOff>76498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899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67624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58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111691</xdr:rowOff>
    </xdr:from>
    <xdr:to>
      <xdr:col>67</xdr:col>
      <xdr:colOff>101600</xdr:colOff>
      <xdr:row>38</xdr:row>
      <xdr:rowOff>41841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58368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23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23132</xdr:rowOff>
    </xdr:from>
    <xdr:to>
      <xdr:col>85</xdr:col>
      <xdr:colOff>177800</xdr:colOff>
      <xdr:row>38</xdr:row>
      <xdr:rowOff>124732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3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1559</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51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77767</xdr:rowOff>
    </xdr:from>
    <xdr:to>
      <xdr:col>81</xdr:col>
      <xdr:colOff>101600</xdr:colOff>
      <xdr:row>37</xdr:row>
      <xdr:rowOff>7917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24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24444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02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84717</xdr:rowOff>
    </xdr:from>
    <xdr:to>
      <xdr:col>76</xdr:col>
      <xdr:colOff>165100</xdr:colOff>
      <xdr:row>34</xdr:row>
      <xdr:rowOff>14867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574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31394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51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5804</xdr:rowOff>
    </xdr:from>
    <xdr:to>
      <xdr:col>72</xdr:col>
      <xdr:colOff>38100</xdr:colOff>
      <xdr:row>36</xdr:row>
      <xdr:rowOff>107404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17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123931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95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13348</xdr:rowOff>
    </xdr:from>
    <xdr:to>
      <xdr:col>67</xdr:col>
      <xdr:colOff>101600</xdr:colOff>
      <xdr:row>38</xdr:row>
      <xdr:rowOff>114948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2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106075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62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107410</xdr:rowOff>
    </xdr:from>
    <xdr:to>
      <xdr:col>85</xdr:col>
      <xdr:colOff>126364</xdr:colOff>
      <xdr:row>58</xdr:row>
      <xdr:rowOff>75353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51360"/>
          <a:ext cx="1269" cy="116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79180</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2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75353</xdr:rowOff>
    </xdr:from>
    <xdr:to>
      <xdr:col>86</xdr:col>
      <xdr:colOff>25400</xdr:colOff>
      <xdr:row>58</xdr:row>
      <xdr:rowOff>75353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1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54087</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343,475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107410</xdr:rowOff>
    </xdr:from>
    <xdr:to>
      <xdr:col>86</xdr:col>
      <xdr:colOff>25400</xdr:colOff>
      <xdr:row>51</xdr:row>
      <xdr:rowOff>107410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5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14019</xdr:rowOff>
    </xdr:from>
    <xdr:to>
      <xdr:col>85</xdr:col>
      <xdr:colOff>127000</xdr:colOff>
      <xdr:row>58</xdr:row>
      <xdr:rowOff>75353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958119"/>
          <a:ext cx="838200" cy="6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102602</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03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79725</xdr:rowOff>
    </xdr:from>
    <xdr:to>
      <xdr:col>85</xdr:col>
      <xdr:colOff>177800</xdr:colOff>
      <xdr:row>58</xdr:row>
      <xdr:rowOff>9875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85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14019</xdr:rowOff>
    </xdr:from>
    <xdr:to>
      <xdr:col>81</xdr:col>
      <xdr:colOff>50800</xdr:colOff>
      <xdr:row>58</xdr:row>
      <xdr:rowOff>92597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58119"/>
          <a:ext cx="889000" cy="7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62199</xdr:rowOff>
    </xdr:from>
    <xdr:to>
      <xdr:col>81</xdr:col>
      <xdr:colOff>101600</xdr:colOff>
      <xdr:row>57</xdr:row>
      <xdr:rowOff>163799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8876</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1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86581</xdr:rowOff>
    </xdr:from>
    <xdr:to>
      <xdr:col>76</xdr:col>
      <xdr:colOff>114300</xdr:colOff>
      <xdr:row>58</xdr:row>
      <xdr:rowOff>92597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10030681"/>
          <a:ext cx="889000" cy="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101145</xdr:rowOff>
    </xdr:from>
    <xdr:to>
      <xdr:col>76</xdr:col>
      <xdr:colOff>165100</xdr:colOff>
      <xdr:row>58</xdr:row>
      <xdr:rowOff>31295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47822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4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86581</xdr:rowOff>
    </xdr:from>
    <xdr:to>
      <xdr:col>71</xdr:col>
      <xdr:colOff>177800</xdr:colOff>
      <xdr:row>58</xdr:row>
      <xdr:rowOff>103166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10030681"/>
          <a:ext cx="889000" cy="1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101843</xdr:rowOff>
    </xdr:from>
    <xdr:to>
      <xdr:col>72</xdr:col>
      <xdr:colOff>38100</xdr:colOff>
      <xdr:row>58</xdr:row>
      <xdr:rowOff>31993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7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48520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4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117940</xdr:rowOff>
    </xdr:from>
    <xdr:to>
      <xdr:col>67</xdr:col>
      <xdr:colOff>101600</xdr:colOff>
      <xdr:row>58</xdr:row>
      <xdr:rowOff>48090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64617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66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24553</xdr:rowOff>
    </xdr:from>
    <xdr:to>
      <xdr:col>85</xdr:col>
      <xdr:colOff>177800</xdr:colOff>
      <xdr:row>58</xdr:row>
      <xdr:rowOff>126153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6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110930</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8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134669</xdr:rowOff>
    </xdr:from>
    <xdr:to>
      <xdr:col>81</xdr:col>
      <xdr:colOff>101600</xdr:colOff>
      <xdr:row>58</xdr:row>
      <xdr:rowOff>64819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0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55946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41797</xdr:rowOff>
    </xdr:from>
    <xdr:to>
      <xdr:col>76</xdr:col>
      <xdr:colOff>165100</xdr:colOff>
      <xdr:row>58</xdr:row>
      <xdr:rowOff>143397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8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134524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7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35781</xdr:rowOff>
    </xdr:from>
    <xdr:to>
      <xdr:col>72</xdr:col>
      <xdr:colOff>38100</xdr:colOff>
      <xdr:row>58</xdr:row>
      <xdr:rowOff>137381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7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128508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7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52366</xdr:rowOff>
    </xdr:from>
    <xdr:to>
      <xdr:col>67</xdr:col>
      <xdr:colOff>101600</xdr:colOff>
      <xdr:row>58</xdr:row>
      <xdr:rowOff>153966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9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145093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152264</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53764"/>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122851</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674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98941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2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152264</xdr:rowOff>
    </xdr:from>
    <xdr:to>
      <xdr:col>86</xdr:col>
      <xdr:colOff>25400</xdr:colOff>
      <xdr:row>70</xdr:row>
      <xdr:rowOff>152264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5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87125</xdr:rowOff>
    </xdr:from>
    <xdr:to>
      <xdr:col>85</xdr:col>
      <xdr:colOff>127000</xdr:colOff>
      <xdr:row>79</xdr:row>
      <xdr:rowOff>92259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31675"/>
          <a:ext cx="838200" cy="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40301</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13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17424</xdr:rowOff>
    </xdr:from>
    <xdr:to>
      <xdr:col>85</xdr:col>
      <xdr:colOff>177800</xdr:colOff>
      <xdr:row>79</xdr:row>
      <xdr:rowOff>119024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87125</xdr:rowOff>
    </xdr:from>
    <xdr:to>
      <xdr:col>81</xdr:col>
      <xdr:colOff>50800</xdr:colOff>
      <xdr:row>79</xdr:row>
      <xdr:rowOff>92422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31675"/>
          <a:ext cx="889000" cy="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168351</xdr:rowOff>
    </xdr:from>
    <xdr:to>
      <xdr:col>81</xdr:col>
      <xdr:colOff>101600</xdr:colOff>
      <xdr:row>79</xdr:row>
      <xdr:rowOff>98501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115028</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31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92422</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636972"/>
          <a:ext cx="889000" cy="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3907</xdr:rowOff>
    </xdr:from>
    <xdr:to>
      <xdr:col>76</xdr:col>
      <xdr:colOff>165100</xdr:colOff>
      <xdr:row>79</xdr:row>
      <xdr:rowOff>105507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4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122034</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32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17864</xdr:rowOff>
    </xdr:from>
    <xdr:to>
      <xdr:col>72</xdr:col>
      <xdr:colOff>38100</xdr:colOff>
      <xdr:row>79</xdr:row>
      <xdr:rowOff>119464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135991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32352</xdr:rowOff>
    </xdr:from>
    <xdr:to>
      <xdr:col>67</xdr:col>
      <xdr:colOff>101600</xdr:colOff>
      <xdr:row>79</xdr:row>
      <xdr:rowOff>133952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7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150479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35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41459</xdr:rowOff>
    </xdr:from>
    <xdr:to>
      <xdr:col>85</xdr:col>
      <xdr:colOff>177800</xdr:colOff>
      <xdr:row>79</xdr:row>
      <xdr:rowOff>143059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8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167300</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4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36325</xdr:rowOff>
    </xdr:from>
    <xdr:to>
      <xdr:col>81</xdr:col>
      <xdr:colOff>101600</xdr:colOff>
      <xdr:row>79</xdr:row>
      <xdr:rowOff>137925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8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129052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673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41622</xdr:rowOff>
    </xdr:from>
    <xdr:to>
      <xdr:col>76</xdr:col>
      <xdr:colOff>165100</xdr:colOff>
      <xdr:row>79</xdr:row>
      <xdr:rowOff>143222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8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134349</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6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53270</xdr:rowOff>
    </xdr:from>
    <xdr:to>
      <xdr:col>85</xdr:col>
      <xdr:colOff>126364</xdr:colOff>
      <xdr:row>98</xdr:row>
      <xdr:rowOff>133913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655220"/>
          <a:ext cx="1269" cy="128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137740</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3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133913</xdr:rowOff>
    </xdr:from>
    <xdr:to>
      <xdr:col>86</xdr:col>
      <xdr:colOff>25400</xdr:colOff>
      <xdr:row>98</xdr:row>
      <xdr:rowOff>133913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3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171397</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43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53270</xdr:rowOff>
    </xdr:from>
    <xdr:to>
      <xdr:col>86</xdr:col>
      <xdr:colOff>25400</xdr:colOff>
      <xdr:row>91</xdr:row>
      <xdr:rowOff>53270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6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7713</xdr:rowOff>
    </xdr:from>
    <xdr:to>
      <xdr:col>85</xdr:col>
      <xdr:colOff>127000</xdr:colOff>
      <xdr:row>98</xdr:row>
      <xdr:rowOff>28346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809813"/>
          <a:ext cx="838200" cy="2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5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149237</xdr:rowOff>
    </xdr:from>
    <xdr:to>
      <xdr:col>85</xdr:col>
      <xdr:colOff>177800</xdr:colOff>
      <xdr:row>97</xdr:row>
      <xdr:rowOff>79387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6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28346</xdr:rowOff>
    </xdr:from>
    <xdr:to>
      <xdr:col>81</xdr:col>
      <xdr:colOff>50800</xdr:colOff>
      <xdr:row>98</xdr:row>
      <xdr:rowOff>60663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830446"/>
          <a:ext cx="889000" cy="3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8485</xdr:rowOff>
    </xdr:from>
    <xdr:to>
      <xdr:col>81</xdr:col>
      <xdr:colOff>101600</xdr:colOff>
      <xdr:row>97</xdr:row>
      <xdr:rowOff>110085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3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126612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41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60663</xdr:rowOff>
    </xdr:from>
    <xdr:to>
      <xdr:col>76</xdr:col>
      <xdr:colOff>114300</xdr:colOff>
      <xdr:row>98</xdr:row>
      <xdr:rowOff>79056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862763"/>
          <a:ext cx="889000" cy="1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169549</xdr:rowOff>
    </xdr:from>
    <xdr:to>
      <xdr:col>76</xdr:col>
      <xdr:colOff>165100</xdr:colOff>
      <xdr:row>97</xdr:row>
      <xdr:rowOff>99699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2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116226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40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79056</xdr:rowOff>
    </xdr:from>
    <xdr:to>
      <xdr:col>71</xdr:col>
      <xdr:colOff>177800</xdr:colOff>
      <xdr:row>98</xdr:row>
      <xdr:rowOff>82615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881156"/>
          <a:ext cx="8890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22011</xdr:rowOff>
    </xdr:from>
    <xdr:to>
      <xdr:col>72</xdr:col>
      <xdr:colOff>38100</xdr:colOff>
      <xdr:row>97</xdr:row>
      <xdr:rowOff>123611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5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140138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4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11280</xdr:rowOff>
    </xdr:from>
    <xdr:to>
      <xdr:col>67</xdr:col>
      <xdr:colOff>101600</xdr:colOff>
      <xdr:row>97</xdr:row>
      <xdr:rowOff>112880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64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129407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41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128363</xdr:rowOff>
    </xdr:from>
    <xdr:to>
      <xdr:col>85</xdr:col>
      <xdr:colOff>177800</xdr:colOff>
      <xdr:row>98</xdr:row>
      <xdr:rowOff>58513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5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43290</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7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148996</xdr:rowOff>
    </xdr:from>
    <xdr:to>
      <xdr:col>81</xdr:col>
      <xdr:colOff>101600</xdr:colOff>
      <xdr:row>98</xdr:row>
      <xdr:rowOff>79146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7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70273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87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9863</xdr:rowOff>
    </xdr:from>
    <xdr:to>
      <xdr:col>76</xdr:col>
      <xdr:colOff>165100</xdr:colOff>
      <xdr:row>98</xdr:row>
      <xdr:rowOff>111463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81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102590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90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28256</xdr:rowOff>
    </xdr:from>
    <xdr:to>
      <xdr:col>72</xdr:col>
      <xdr:colOff>38100</xdr:colOff>
      <xdr:row>98</xdr:row>
      <xdr:rowOff>129856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83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120983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92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31815</xdr:rowOff>
    </xdr:from>
    <xdr:to>
      <xdr:col>67</xdr:col>
      <xdr:colOff>101600</xdr:colOff>
      <xdr:row>98</xdr:row>
      <xdr:rowOff>133415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83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124542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92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45353</xdr:rowOff>
    </xdr:from>
    <xdr:to>
      <xdr:col>116</xdr:col>
      <xdr:colOff>62864</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360303"/>
          <a:ext cx="1269" cy="142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128326</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814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13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43,639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45353</xdr:rowOff>
    </xdr:from>
    <xdr:to>
      <xdr:col>116</xdr:col>
      <xdr:colOff>152400</xdr:colOff>
      <xdr:row>31</xdr:row>
      <xdr:rowOff>45353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360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45777</xdr:rowOff>
    </xdr:from>
    <xdr:ext cx="378565"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5608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22900</xdr:rowOff>
    </xdr:from>
    <xdr:to>
      <xdr:col>116</xdr:col>
      <xdr:colOff>114300</xdr:colOff>
      <xdr:row>39</xdr:row>
      <xdr:rowOff>124500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39425</xdr:rowOff>
    </xdr:from>
    <xdr:to>
      <xdr:col>112</xdr:col>
      <xdr:colOff>38100</xdr:colOff>
      <xdr:row>39</xdr:row>
      <xdr:rowOff>141025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157552</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48046</xdr:rowOff>
    </xdr:from>
    <xdr:to>
      <xdr:col>107</xdr:col>
      <xdr:colOff>101600</xdr:colOff>
      <xdr:row>39</xdr:row>
      <xdr:rowOff>149646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166173</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48046</xdr:rowOff>
    </xdr:from>
    <xdr:to>
      <xdr:col>102</xdr:col>
      <xdr:colOff>165100</xdr:colOff>
      <xdr:row>39</xdr:row>
      <xdr:rowOff>149646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166173</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47981</xdr:rowOff>
    </xdr:from>
    <xdr:to>
      <xdr:col>98</xdr:col>
      <xdr:colOff>38100</xdr:colOff>
      <xdr:row>39</xdr:row>
      <xdr:rowOff>149581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73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166108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097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1326</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87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50,302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円となっている。住民一人あ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りのコストは、グループ内平均値よりおおむね低い水準で推移している。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令和３年度は、衛生費に関しては、新型コロナウイルスワクチン接種事業等の増により大幅に増額となっている。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主な構成項目である民生費は住民一人当たり</a:t>
          </a:r>
          <a:r>
            <a:rPr kumimoji="1" lang="en-US" altLang="ja-JP" sz="1300">
              <a:latin typeface="ＭＳ Ｐゴシック" panose="020B0600070205080204" pitchFamily="50" charset="-128"/>
              <a:ea typeface="ＭＳ Ｐゴシック" panose="020B0600070205080204" pitchFamily="50" charset="-128"/>
            </a:rPr>
            <a:t>156,084</a:t>
          </a:r>
          <a:r>
            <a:rPr kumimoji="1" lang="ja-JP" altLang="en-US" sz="1300">
              <a:latin typeface="ＭＳ Ｐゴシック" panose="020B0600070205080204" pitchFamily="50" charset="-128"/>
              <a:ea typeface="ＭＳ Ｐゴシック" panose="020B0600070205080204" pitchFamily="50" charset="-128"/>
            </a:rPr>
            <a:t>円となり、増加した。これは子育て世帯への臨時特別給付金、住民税非課税世帯等臨時特別給付金の皆増によるものである。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また、次に割合が多い総務費は住民一人当たり</a:t>
          </a:r>
          <a:r>
            <a:rPr kumimoji="1" lang="en-US" altLang="ja-JP" sz="1300">
              <a:latin typeface="ＭＳ Ｐゴシック" panose="020B0600070205080204" pitchFamily="50" charset="-128"/>
              <a:ea typeface="ＭＳ Ｐゴシック" panose="020B0600070205080204" pitchFamily="50" charset="-128"/>
            </a:rPr>
            <a:t>105,636</a:t>
          </a:r>
          <a:r>
            <a:rPr kumimoji="1" lang="ja-JP" altLang="en-US" sz="1300">
              <a:latin typeface="ＭＳ Ｐゴシック" panose="020B0600070205080204" pitchFamily="50" charset="-128"/>
              <a:ea typeface="ＭＳ Ｐゴシック" panose="020B0600070205080204" pitchFamily="50" charset="-128"/>
            </a:rPr>
            <a:t>円となり、前年度から減額となった。これは、特別定額給付金の皆減によるものである。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埼玉県美里町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引き続き令和３年度も歳出抑制と歳入の確保に努め、概ね同水準で推移している。また、地方交付税の増額などにより実質収支は増となり、実質単年度収支も標準財政規模に占める割合では</a:t>
          </a:r>
          <a:r>
            <a:rPr kumimoji="1" lang="en-US" altLang="ja-JP" sz="1400">
              <a:latin typeface="ＭＳ ゴシック" pitchFamily="49" charset="-128"/>
              <a:ea typeface="ＭＳ ゴシック" pitchFamily="49" charset="-128"/>
            </a:rPr>
            <a:t>6.13</a:t>
          </a:r>
          <a:r>
            <a:rPr kumimoji="1" lang="ja-JP" altLang="en-US" sz="1400">
              <a:latin typeface="ＭＳ ゴシック" pitchFamily="49" charset="-128"/>
              <a:ea typeface="ＭＳ ゴシック" pitchFamily="49" charset="-128"/>
            </a:rPr>
            <a:t>ポイントの増となった。今後も事業の見直しによる通常経費の抑制や企業誘致による税収の確保に努め、健全な財政運営を図る。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埼玉県美里町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年度の実質赤字比率の算定開始から、黒字決算を維持している。一般会計においては、令和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年度も黒字決算であり、地方交付税の増加により実質収支が増となったこと等により、前年度に比べ黒字幅は増加した。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また、いずれの会計においても、毎年一定程度の黒字を確保している。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今後も行財政改革を推進し、健全な財政運営に努める。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2" t="s">
        <v>80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x14ac:dyDescent="0.2">
      <c r="B2" s="179" t="s">
        <v>81</v>
      </c>
      <c r="C2" s="179"/>
      <c r="D2" s="180"/>
    </row>
    <row r="3" spans="1:119" ht="18.75" customHeight="1" thickBot="1" x14ac:dyDescent="0.2">
      <c r="A3" s="178"/>
      <c r="B3" s="383" t="s">
        <v>82</v>
      </c>
      <c r="C3" s="384"/>
      <c r="D3" s="384"/>
      <c r="E3" s="385"/>
      <c r="F3" s="385"/>
      <c r="G3" s="385"/>
      <c r="H3" s="385"/>
      <c r="I3" s="385"/>
      <c r="J3" s="385"/>
      <c r="K3" s="385"/>
      <c r="L3" s="385" t="s">
        <v>83</v>
      </c>
      <c r="M3" s="385"/>
      <c r="N3" s="385"/>
      <c r="O3" s="385"/>
      <c r="P3" s="385"/>
      <c r="Q3" s="385"/>
      <c r="R3" s="392"/>
      <c r="S3" s="392"/>
      <c r="T3" s="392"/>
      <c r="U3" s="392"/>
      <c r="V3" s="393"/>
      <c r="W3" s="367" t="s">
        <v>84</v>
      </c>
      <c r="X3" s="368"/>
      <c r="Y3" s="368"/>
      <c r="Z3" s="368"/>
      <c r="AA3" s="368"/>
      <c r="AB3" s="384"/>
      <c r="AC3" s="392" t="s">
        <v>85</v>
      </c>
      <c r="AD3" s="368"/>
      <c r="AE3" s="368"/>
      <c r="AF3" s="368"/>
      <c r="AG3" s="368"/>
      <c r="AH3" s="368"/>
      <c r="AI3" s="368"/>
      <c r="AJ3" s="368"/>
      <c r="AK3" s="368"/>
      <c r="AL3" s="369"/>
      <c r="AM3" s="367" t="s">
        <v>86</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87</v>
      </c>
      <c r="BO3" s="368"/>
      <c r="BP3" s="368"/>
      <c r="BQ3" s="368"/>
      <c r="BR3" s="368"/>
      <c r="BS3" s="368"/>
      <c r="BT3" s="368"/>
      <c r="BU3" s="369"/>
      <c r="BV3" s="367" t="s">
        <v>88</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89</v>
      </c>
      <c r="CU3" s="368"/>
      <c r="CV3" s="368"/>
      <c r="CW3" s="368"/>
      <c r="CX3" s="368"/>
      <c r="CY3" s="368"/>
      <c r="CZ3" s="368"/>
      <c r="DA3" s="369"/>
      <c r="DB3" s="367" t="s">
        <v>90</v>
      </c>
      <c r="DC3" s="368"/>
      <c r="DD3" s="368"/>
      <c r="DE3" s="368"/>
      <c r="DF3" s="368"/>
      <c r="DG3" s="368"/>
      <c r="DH3" s="368"/>
      <c r="DI3" s="369"/>
    </row>
    <row r="4" spans="1:119" ht="18.75" customHeight="1" x14ac:dyDescent="0.15">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91</v>
      </c>
      <c r="AZ4" s="371"/>
      <c r="BA4" s="371"/>
      <c r="BB4" s="371"/>
      <c r="BC4" s="371"/>
      <c r="BD4" s="371"/>
      <c r="BE4" s="371"/>
      <c r="BF4" s="371"/>
      <c r="BG4" s="371"/>
      <c r="BH4" s="371"/>
      <c r="BI4" s="371"/>
      <c r="BJ4" s="371"/>
      <c r="BK4" s="371"/>
      <c r="BL4" s="371"/>
      <c r="BM4" s="372"/>
      <c r="BN4" s="373">
        <v>6191845</v>
      </c>
      <c r="BO4" s="374"/>
      <c r="BP4" s="374"/>
      <c r="BQ4" s="374"/>
      <c r="BR4" s="374"/>
      <c r="BS4" s="374"/>
      <c r="BT4" s="374"/>
      <c r="BU4" s="375"/>
      <c r="BV4" s="373">
        <v>6989120</v>
      </c>
      <c r="BW4" s="374"/>
      <c r="BX4" s="374"/>
      <c r="BY4" s="374"/>
      <c r="BZ4" s="374"/>
      <c r="CA4" s="374"/>
      <c r="CB4" s="374"/>
      <c r="CC4" s="375"/>
      <c r="CD4" s="376" t="s">
        <v>92</v>
      </c>
      <c r="CE4" s="377"/>
      <c r="CF4" s="377"/>
      <c r="CG4" s="377"/>
      <c r="CH4" s="377"/>
      <c r="CI4" s="377"/>
      <c r="CJ4" s="377"/>
      <c r="CK4" s="377"/>
      <c r="CL4" s="377"/>
      <c r="CM4" s="377"/>
      <c r="CN4" s="377"/>
      <c r="CO4" s="377"/>
      <c r="CP4" s="377"/>
      <c r="CQ4" s="377"/>
      <c r="CR4" s="377"/>
      <c r="CS4" s="378"/>
      <c r="CT4" s="379">
        <v>16.5</v>
      </c>
      <c r="CU4" s="380"/>
      <c r="CV4" s="380"/>
      <c r="CW4" s="380"/>
      <c r="CX4" s="380"/>
      <c r="CY4" s="380"/>
      <c r="CZ4" s="380"/>
      <c r="DA4" s="381"/>
      <c r="DB4" s="379">
        <v>11.8</v>
      </c>
      <c r="DC4" s="380"/>
      <c r="DD4" s="380"/>
      <c r="DE4" s="380"/>
      <c r="DF4" s="380"/>
      <c r="DG4" s="380"/>
      <c r="DH4" s="380"/>
      <c r="DI4" s="381"/>
    </row>
    <row r="5" spans="1:119" ht="18.75" customHeight="1" x14ac:dyDescent="0.15">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0">
        <v>5530222</v>
      </c>
      <c r="BO5" s="411"/>
      <c r="BP5" s="411"/>
      <c r="BQ5" s="411"/>
      <c r="BR5" s="411"/>
      <c r="BS5" s="411"/>
      <c r="BT5" s="411"/>
      <c r="BU5" s="412"/>
      <c r="BV5" s="410">
        <v>6502812</v>
      </c>
      <c r="BW5" s="411"/>
      <c r="BX5" s="411"/>
      <c r="BY5" s="411"/>
      <c r="BZ5" s="411"/>
      <c r="CA5" s="411"/>
      <c r="CB5" s="411"/>
      <c r="CC5" s="412"/>
      <c r="CD5" s="413" t="s">
        <v>96</v>
      </c>
      <c r="CE5" s="414"/>
      <c r="CF5" s="414"/>
      <c r="CG5" s="414"/>
      <c r="CH5" s="414"/>
      <c r="CI5" s="414"/>
      <c r="CJ5" s="414"/>
      <c r="CK5" s="414"/>
      <c r="CL5" s="414"/>
      <c r="CM5" s="414"/>
      <c r="CN5" s="414"/>
      <c r="CO5" s="414"/>
      <c r="CP5" s="414"/>
      <c r="CQ5" s="414"/>
      <c r="CR5" s="414"/>
      <c r="CS5" s="415"/>
      <c r="CT5" s="407">
        <v>77.8</v>
      </c>
      <c r="CU5" s="408"/>
      <c r="CV5" s="408"/>
      <c r="CW5" s="408"/>
      <c r="CX5" s="408"/>
      <c r="CY5" s="408"/>
      <c r="CZ5" s="408"/>
      <c r="DA5" s="409"/>
      <c r="DB5" s="407">
        <v>80.599999999999994</v>
      </c>
      <c r="DC5" s="408"/>
      <c r="DD5" s="408"/>
      <c r="DE5" s="408"/>
      <c r="DF5" s="408"/>
      <c r="DG5" s="408"/>
      <c r="DH5" s="408"/>
      <c r="DI5" s="409"/>
    </row>
    <row r="6" spans="1:119" ht="18.75" customHeight="1" x14ac:dyDescent="0.15">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102</v>
      </c>
      <c r="AV6" s="443"/>
      <c r="AW6" s="443"/>
      <c r="AX6" s="443"/>
      <c r="AY6" s="444" t="s">
        <v>103</v>
      </c>
      <c r="AZ6" s="445"/>
      <c r="BA6" s="445"/>
      <c r="BB6" s="445"/>
      <c r="BC6" s="445"/>
      <c r="BD6" s="445"/>
      <c r="BE6" s="445"/>
      <c r="BF6" s="445"/>
      <c r="BG6" s="445"/>
      <c r="BH6" s="445"/>
      <c r="BI6" s="445"/>
      <c r="BJ6" s="445"/>
      <c r="BK6" s="445"/>
      <c r="BL6" s="445"/>
      <c r="BM6" s="446"/>
      <c r="BN6" s="410">
        <v>661623</v>
      </c>
      <c r="BO6" s="411"/>
      <c r="BP6" s="411"/>
      <c r="BQ6" s="411"/>
      <c r="BR6" s="411"/>
      <c r="BS6" s="411"/>
      <c r="BT6" s="411"/>
      <c r="BU6" s="412"/>
      <c r="BV6" s="410">
        <v>486308</v>
      </c>
      <c r="BW6" s="411"/>
      <c r="BX6" s="411"/>
      <c r="BY6" s="411"/>
      <c r="BZ6" s="411"/>
      <c r="CA6" s="411"/>
      <c r="CB6" s="411"/>
      <c r="CC6" s="412"/>
      <c r="CD6" s="413" t="s">
        <v>104</v>
      </c>
      <c r="CE6" s="414"/>
      <c r="CF6" s="414"/>
      <c r="CG6" s="414"/>
      <c r="CH6" s="414"/>
      <c r="CI6" s="414"/>
      <c r="CJ6" s="414"/>
      <c r="CK6" s="414"/>
      <c r="CL6" s="414"/>
      <c r="CM6" s="414"/>
      <c r="CN6" s="414"/>
      <c r="CO6" s="414"/>
      <c r="CP6" s="414"/>
      <c r="CQ6" s="414"/>
      <c r="CR6" s="414"/>
      <c r="CS6" s="415"/>
      <c r="CT6" s="447">
        <v>82.5</v>
      </c>
      <c r="CU6" s="448"/>
      <c r="CV6" s="448"/>
      <c r="CW6" s="448"/>
      <c r="CX6" s="448"/>
      <c r="CY6" s="448"/>
      <c r="CZ6" s="448"/>
      <c r="DA6" s="449"/>
      <c r="DB6" s="447">
        <v>85.6</v>
      </c>
      <c r="DC6" s="448"/>
      <c r="DD6" s="448"/>
      <c r="DE6" s="448"/>
      <c r="DF6" s="448"/>
      <c r="DG6" s="448"/>
      <c r="DH6" s="448"/>
      <c r="DI6" s="449"/>
    </row>
    <row r="7" spans="1:119" ht="18.75" customHeight="1" x14ac:dyDescent="0.15">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105</v>
      </c>
      <c r="AN7" s="440"/>
      <c r="AO7" s="440"/>
      <c r="AP7" s="440"/>
      <c r="AQ7" s="440"/>
      <c r="AR7" s="440"/>
      <c r="AS7" s="440"/>
      <c r="AT7" s="441"/>
      <c r="AU7" s="442" t="s">
        <v>94</v>
      </c>
      <c r="AV7" s="443"/>
      <c r="AW7" s="443"/>
      <c r="AX7" s="443"/>
      <c r="AY7" s="444" t="s">
        <v>106</v>
      </c>
      <c r="AZ7" s="445"/>
      <c r="BA7" s="445"/>
      <c r="BB7" s="445"/>
      <c r="BC7" s="445"/>
      <c r="BD7" s="445"/>
      <c r="BE7" s="445"/>
      <c r="BF7" s="445"/>
      <c r="BG7" s="445"/>
      <c r="BH7" s="445"/>
      <c r="BI7" s="445"/>
      <c r="BJ7" s="445"/>
      <c r="BK7" s="445"/>
      <c r="BL7" s="445"/>
      <c r="BM7" s="446"/>
      <c r="BN7" s="410">
        <v>69758</v>
      </c>
      <c r="BO7" s="411"/>
      <c r="BP7" s="411"/>
      <c r="BQ7" s="411"/>
      <c r="BR7" s="411"/>
      <c r="BS7" s="411"/>
      <c r="BT7" s="411"/>
      <c r="BU7" s="412"/>
      <c r="BV7" s="410">
        <v>94576</v>
      </c>
      <c r="BW7" s="411"/>
      <c r="BX7" s="411"/>
      <c r="BY7" s="411"/>
      <c r="BZ7" s="411"/>
      <c r="CA7" s="411"/>
      <c r="CB7" s="411"/>
      <c r="CC7" s="412"/>
      <c r="CD7" s="413" t="s">
        <v>107</v>
      </c>
      <c r="CE7" s="414"/>
      <c r="CF7" s="414"/>
      <c r="CG7" s="414"/>
      <c r="CH7" s="414"/>
      <c r="CI7" s="414"/>
      <c r="CJ7" s="414"/>
      <c r="CK7" s="414"/>
      <c r="CL7" s="414"/>
      <c r="CM7" s="414"/>
      <c r="CN7" s="414"/>
      <c r="CO7" s="414"/>
      <c r="CP7" s="414"/>
      <c r="CQ7" s="414"/>
      <c r="CR7" s="414"/>
      <c r="CS7" s="415"/>
      <c r="CT7" s="410">
        <v>3596808</v>
      </c>
      <c r="CU7" s="411"/>
      <c r="CV7" s="411"/>
      <c r="CW7" s="411"/>
      <c r="CX7" s="411"/>
      <c r="CY7" s="411"/>
      <c r="CZ7" s="411"/>
      <c r="DA7" s="412"/>
      <c r="DB7" s="410">
        <v>3330990</v>
      </c>
      <c r="DC7" s="411"/>
      <c r="DD7" s="411"/>
      <c r="DE7" s="411"/>
      <c r="DF7" s="411"/>
      <c r="DG7" s="411"/>
      <c r="DH7" s="411"/>
      <c r="DI7" s="412"/>
    </row>
    <row r="8" spans="1:119" ht="18.75" customHeight="1" thickBot="1" x14ac:dyDescent="0.2">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108</v>
      </c>
      <c r="AN8" s="440"/>
      <c r="AO8" s="440"/>
      <c r="AP8" s="440"/>
      <c r="AQ8" s="440"/>
      <c r="AR8" s="440"/>
      <c r="AS8" s="440"/>
      <c r="AT8" s="441"/>
      <c r="AU8" s="442" t="s">
        <v>94</v>
      </c>
      <c r="AV8" s="443"/>
      <c r="AW8" s="443"/>
      <c r="AX8" s="443"/>
      <c r="AY8" s="444" t="s">
        <v>109</v>
      </c>
      <c r="AZ8" s="445"/>
      <c r="BA8" s="445"/>
      <c r="BB8" s="445"/>
      <c r="BC8" s="445"/>
      <c r="BD8" s="445"/>
      <c r="BE8" s="445"/>
      <c r="BF8" s="445"/>
      <c r="BG8" s="445"/>
      <c r="BH8" s="445"/>
      <c r="BI8" s="445"/>
      <c r="BJ8" s="445"/>
      <c r="BK8" s="445"/>
      <c r="BL8" s="445"/>
      <c r="BM8" s="446"/>
      <c r="BN8" s="410">
        <v>591865</v>
      </c>
      <c r="BO8" s="411"/>
      <c r="BP8" s="411"/>
      <c r="BQ8" s="411"/>
      <c r="BR8" s="411"/>
      <c r="BS8" s="411"/>
      <c r="BT8" s="411"/>
      <c r="BU8" s="412"/>
      <c r="BV8" s="410">
        <v>391732</v>
      </c>
      <c r="BW8" s="411"/>
      <c r="BX8" s="411"/>
      <c r="BY8" s="411"/>
      <c r="BZ8" s="411"/>
      <c r="CA8" s="411"/>
      <c r="CB8" s="411"/>
      <c r="CC8" s="412"/>
      <c r="CD8" s="413" t="s">
        <v>110</v>
      </c>
      <c r="CE8" s="414"/>
      <c r="CF8" s="414"/>
      <c r="CG8" s="414"/>
      <c r="CH8" s="414"/>
      <c r="CI8" s="414"/>
      <c r="CJ8" s="414"/>
      <c r="CK8" s="414"/>
      <c r="CL8" s="414"/>
      <c r="CM8" s="414"/>
      <c r="CN8" s="414"/>
      <c r="CO8" s="414"/>
      <c r="CP8" s="414"/>
      <c r="CQ8" s="414"/>
      <c r="CR8" s="414"/>
      <c r="CS8" s="415"/>
      <c r="CT8" s="450">
        <v>0.64</v>
      </c>
      <c r="CU8" s="451"/>
      <c r="CV8" s="451"/>
      <c r="CW8" s="451"/>
      <c r="CX8" s="451"/>
      <c r="CY8" s="451"/>
      <c r="CZ8" s="451"/>
      <c r="DA8" s="452"/>
      <c r="DB8" s="450">
        <v>0.67</v>
      </c>
      <c r="DC8" s="451"/>
      <c r="DD8" s="451"/>
      <c r="DE8" s="451"/>
      <c r="DF8" s="451"/>
      <c r="DG8" s="451"/>
      <c r="DH8" s="451"/>
      <c r="DI8" s="452"/>
    </row>
    <row r="9" spans="1:119" ht="18.75" customHeight="1" thickBot="1" x14ac:dyDescent="0.2">
      <c r="A9" s="178"/>
      <c r="B9" s="404" t="s">
        <v>111</v>
      </c>
      <c r="C9" s="405"/>
      <c r="D9" s="405"/>
      <c r="E9" s="405"/>
      <c r="F9" s="405"/>
      <c r="G9" s="405"/>
      <c r="H9" s="405"/>
      <c r="I9" s="405"/>
      <c r="J9" s="405"/>
      <c r="K9" s="453"/>
      <c r="L9" s="454" t="s">
        <v>112</v>
      </c>
      <c r="M9" s="455"/>
      <c r="N9" s="455"/>
      <c r="O9" s="455"/>
      <c r="P9" s="455"/>
      <c r="Q9" s="456"/>
      <c r="R9" s="457">
        <v>11039</v>
      </c>
      <c r="S9" s="458"/>
      <c r="T9" s="458"/>
      <c r="U9" s="458"/>
      <c r="V9" s="459"/>
      <c r="W9" s="367" t="s">
        <v>113</v>
      </c>
      <c r="X9" s="368"/>
      <c r="Y9" s="368"/>
      <c r="Z9" s="368"/>
      <c r="AA9" s="368"/>
      <c r="AB9" s="368"/>
      <c r="AC9" s="368"/>
      <c r="AD9" s="368"/>
      <c r="AE9" s="368"/>
      <c r="AF9" s="368"/>
      <c r="AG9" s="368"/>
      <c r="AH9" s="368"/>
      <c r="AI9" s="368"/>
      <c r="AJ9" s="368"/>
      <c r="AK9" s="368"/>
      <c r="AL9" s="369"/>
      <c r="AM9" s="439" t="s">
        <v>114</v>
      </c>
      <c r="AN9" s="440"/>
      <c r="AO9" s="440"/>
      <c r="AP9" s="440"/>
      <c r="AQ9" s="440"/>
      <c r="AR9" s="440"/>
      <c r="AS9" s="440"/>
      <c r="AT9" s="441"/>
      <c r="AU9" s="442" t="s">
        <v>102</v>
      </c>
      <c r="AV9" s="443"/>
      <c r="AW9" s="443"/>
      <c r="AX9" s="443"/>
      <c r="AY9" s="444" t="s">
        <v>115</v>
      </c>
      <c r="AZ9" s="445"/>
      <c r="BA9" s="445"/>
      <c r="BB9" s="445"/>
      <c r="BC9" s="445"/>
      <c r="BD9" s="445"/>
      <c r="BE9" s="445"/>
      <c r="BF9" s="445"/>
      <c r="BG9" s="445"/>
      <c r="BH9" s="445"/>
      <c r="BI9" s="445"/>
      <c r="BJ9" s="445"/>
      <c r="BK9" s="445"/>
      <c r="BL9" s="445"/>
      <c r="BM9" s="446"/>
      <c r="BN9" s="410">
        <v>200133</v>
      </c>
      <c r="BO9" s="411"/>
      <c r="BP9" s="411"/>
      <c r="BQ9" s="411"/>
      <c r="BR9" s="411"/>
      <c r="BS9" s="411"/>
      <c r="BT9" s="411"/>
      <c r="BU9" s="412"/>
      <c r="BV9" s="410">
        <v>-18867</v>
      </c>
      <c r="BW9" s="411"/>
      <c r="BX9" s="411"/>
      <c r="BY9" s="411"/>
      <c r="BZ9" s="411"/>
      <c r="CA9" s="411"/>
      <c r="CB9" s="411"/>
      <c r="CC9" s="412"/>
      <c r="CD9" s="413" t="s">
        <v>116</v>
      </c>
      <c r="CE9" s="414"/>
      <c r="CF9" s="414"/>
      <c r="CG9" s="414"/>
      <c r="CH9" s="414"/>
      <c r="CI9" s="414"/>
      <c r="CJ9" s="414"/>
      <c r="CK9" s="414"/>
      <c r="CL9" s="414"/>
      <c r="CM9" s="414"/>
      <c r="CN9" s="414"/>
      <c r="CO9" s="414"/>
      <c r="CP9" s="414"/>
      <c r="CQ9" s="414"/>
      <c r="CR9" s="414"/>
      <c r="CS9" s="415"/>
      <c r="CT9" s="407">
        <v>9.1999999999999993</v>
      </c>
      <c r="CU9" s="408"/>
      <c r="CV9" s="408"/>
      <c r="CW9" s="408"/>
      <c r="CX9" s="408"/>
      <c r="CY9" s="408"/>
      <c r="CZ9" s="408"/>
      <c r="DA9" s="409"/>
      <c r="DB9" s="407">
        <v>9.3000000000000007</v>
      </c>
      <c r="DC9" s="408"/>
      <c r="DD9" s="408"/>
      <c r="DE9" s="408"/>
      <c r="DF9" s="408"/>
      <c r="DG9" s="408"/>
      <c r="DH9" s="408"/>
      <c r="DI9" s="409"/>
    </row>
    <row r="10" spans="1:119" ht="18.75" customHeight="1" thickBot="1" x14ac:dyDescent="0.2">
      <c r="A10" s="178"/>
      <c r="B10" s="404"/>
      <c r="C10" s="405"/>
      <c r="D10" s="405"/>
      <c r="E10" s="405"/>
      <c r="F10" s="405"/>
      <c r="G10" s="405"/>
      <c r="H10" s="405"/>
      <c r="I10" s="405"/>
      <c r="J10" s="405"/>
      <c r="K10" s="453"/>
      <c r="L10" s="460" t="s">
        <v>117</v>
      </c>
      <c r="M10" s="440"/>
      <c r="N10" s="440"/>
      <c r="O10" s="440"/>
      <c r="P10" s="440"/>
      <c r="Q10" s="441"/>
      <c r="R10" s="461">
        <v>11207</v>
      </c>
      <c r="S10" s="462"/>
      <c r="T10" s="462"/>
      <c r="U10" s="462"/>
      <c r="V10" s="463"/>
      <c r="W10" s="398"/>
      <c r="X10" s="399"/>
      <c r="Y10" s="399"/>
      <c r="Z10" s="399"/>
      <c r="AA10" s="399"/>
      <c r="AB10" s="399"/>
      <c r="AC10" s="399"/>
      <c r="AD10" s="399"/>
      <c r="AE10" s="399"/>
      <c r="AF10" s="399"/>
      <c r="AG10" s="399"/>
      <c r="AH10" s="399"/>
      <c r="AI10" s="399"/>
      <c r="AJ10" s="399"/>
      <c r="AK10" s="399"/>
      <c r="AL10" s="402"/>
      <c r="AM10" s="439" t="s">
        <v>118</v>
      </c>
      <c r="AN10" s="440"/>
      <c r="AO10" s="440"/>
      <c r="AP10" s="440"/>
      <c r="AQ10" s="440"/>
      <c r="AR10" s="440"/>
      <c r="AS10" s="440"/>
      <c r="AT10" s="441"/>
      <c r="AU10" s="442" t="s">
        <v>102</v>
      </c>
      <c r="AV10" s="443"/>
      <c r="AW10" s="443"/>
      <c r="AX10" s="443"/>
      <c r="AY10" s="444" t="s">
        <v>119</v>
      </c>
      <c r="AZ10" s="445"/>
      <c r="BA10" s="445"/>
      <c r="BB10" s="445"/>
      <c r="BC10" s="445"/>
      <c r="BD10" s="445"/>
      <c r="BE10" s="445"/>
      <c r="BF10" s="445"/>
      <c r="BG10" s="445"/>
      <c r="BH10" s="445"/>
      <c r="BI10" s="445"/>
      <c r="BJ10" s="445"/>
      <c r="BK10" s="445"/>
      <c r="BL10" s="445"/>
      <c r="BM10" s="446"/>
      <c r="BN10" s="410">
        <v>196074</v>
      </c>
      <c r="BO10" s="411"/>
      <c r="BP10" s="411"/>
      <c r="BQ10" s="411"/>
      <c r="BR10" s="411"/>
      <c r="BS10" s="411"/>
      <c r="BT10" s="411"/>
      <c r="BU10" s="412"/>
      <c r="BV10" s="410">
        <v>205317</v>
      </c>
      <c r="BW10" s="411"/>
      <c r="BX10" s="411"/>
      <c r="BY10" s="411"/>
      <c r="BZ10" s="411"/>
      <c r="CA10" s="411"/>
      <c r="CB10" s="411"/>
      <c r="CC10" s="412"/>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4"/>
      <c r="C11" s="405"/>
      <c r="D11" s="405"/>
      <c r="E11" s="405"/>
      <c r="F11" s="405"/>
      <c r="G11" s="405"/>
      <c r="H11" s="405"/>
      <c r="I11" s="405"/>
      <c r="J11" s="405"/>
      <c r="K11" s="453"/>
      <c r="L11" s="464" t="s">
        <v>121</v>
      </c>
      <c r="M11" s="465"/>
      <c r="N11" s="465"/>
      <c r="O11" s="465"/>
      <c r="P11" s="465"/>
      <c r="Q11" s="466"/>
      <c r="R11" s="467" t="s">
        <v>122</v>
      </c>
      <c r="S11" s="468"/>
      <c r="T11" s="468"/>
      <c r="U11" s="468"/>
      <c r="V11" s="469"/>
      <c r="W11" s="398"/>
      <c r="X11" s="399"/>
      <c r="Y11" s="399"/>
      <c r="Z11" s="399"/>
      <c r="AA11" s="399"/>
      <c r="AB11" s="399"/>
      <c r="AC11" s="399"/>
      <c r="AD11" s="399"/>
      <c r="AE11" s="399"/>
      <c r="AF11" s="399"/>
      <c r="AG11" s="399"/>
      <c r="AH11" s="399"/>
      <c r="AI11" s="399"/>
      <c r="AJ11" s="399"/>
      <c r="AK11" s="399"/>
      <c r="AL11" s="402"/>
      <c r="AM11" s="439" t="s">
        <v>123</v>
      </c>
      <c r="AN11" s="440"/>
      <c r="AO11" s="440"/>
      <c r="AP11" s="440"/>
      <c r="AQ11" s="440"/>
      <c r="AR11" s="440"/>
      <c r="AS11" s="440"/>
      <c r="AT11" s="441"/>
      <c r="AU11" s="442" t="s">
        <v>102</v>
      </c>
      <c r="AV11" s="443"/>
      <c r="AW11" s="443"/>
      <c r="AX11" s="443"/>
      <c r="AY11" s="444" t="s">
        <v>124</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125</v>
      </c>
      <c r="CE11" s="414"/>
      <c r="CF11" s="414"/>
      <c r="CG11" s="414"/>
      <c r="CH11" s="414"/>
      <c r="CI11" s="414"/>
      <c r="CJ11" s="414"/>
      <c r="CK11" s="414"/>
      <c r="CL11" s="414"/>
      <c r="CM11" s="414"/>
      <c r="CN11" s="414"/>
      <c r="CO11" s="414"/>
      <c r="CP11" s="414"/>
      <c r="CQ11" s="414"/>
      <c r="CR11" s="414"/>
      <c r="CS11" s="415"/>
      <c r="CT11" s="450" t="s">
        <v>126</v>
      </c>
      <c r="CU11" s="451"/>
      <c r="CV11" s="451"/>
      <c r="CW11" s="451"/>
      <c r="CX11" s="451"/>
      <c r="CY11" s="451"/>
      <c r="CZ11" s="451"/>
      <c r="DA11" s="452"/>
      <c r="DB11" s="450" t="s">
        <v>126</v>
      </c>
      <c r="DC11" s="451"/>
      <c r="DD11" s="451"/>
      <c r="DE11" s="451"/>
      <c r="DF11" s="451"/>
      <c r="DG11" s="451"/>
      <c r="DH11" s="451"/>
      <c r="DI11" s="452"/>
    </row>
    <row r="12" spans="1:119" ht="18.75" customHeight="1" x14ac:dyDescent="0.15">
      <c r="A12" s="178"/>
      <c r="B12" s="470" t="s">
        <v>127</v>
      </c>
      <c r="C12" s="471"/>
      <c r="D12" s="471"/>
      <c r="E12" s="471"/>
      <c r="F12" s="471"/>
      <c r="G12" s="471"/>
      <c r="H12" s="471"/>
      <c r="I12" s="471"/>
      <c r="J12" s="471"/>
      <c r="K12" s="472"/>
      <c r="L12" s="479" t="s">
        <v>128</v>
      </c>
      <c r="M12" s="480"/>
      <c r="N12" s="480"/>
      <c r="O12" s="480"/>
      <c r="P12" s="480"/>
      <c r="Q12" s="481"/>
      <c r="R12" s="482">
        <v>10994</v>
      </c>
      <c r="S12" s="483"/>
      <c r="T12" s="483"/>
      <c r="U12" s="483"/>
      <c r="V12" s="484"/>
      <c r="W12" s="485" t="s">
        <v>1</v>
      </c>
      <c r="X12" s="443"/>
      <c r="Y12" s="443"/>
      <c r="Z12" s="443"/>
      <c r="AA12" s="443"/>
      <c r="AB12" s="486"/>
      <c r="AC12" s="487" t="s">
        <v>129</v>
      </c>
      <c r="AD12" s="488"/>
      <c r="AE12" s="488"/>
      <c r="AF12" s="488"/>
      <c r="AG12" s="489"/>
      <c r="AH12" s="487" t="s">
        <v>130</v>
      </c>
      <c r="AI12" s="488"/>
      <c r="AJ12" s="488"/>
      <c r="AK12" s="488"/>
      <c r="AL12" s="490"/>
      <c r="AM12" s="439" t="s">
        <v>131</v>
      </c>
      <c r="AN12" s="440"/>
      <c r="AO12" s="440"/>
      <c r="AP12" s="440"/>
      <c r="AQ12" s="440"/>
      <c r="AR12" s="440"/>
      <c r="AS12" s="440"/>
      <c r="AT12" s="441"/>
      <c r="AU12" s="442" t="s">
        <v>132</v>
      </c>
      <c r="AV12" s="443"/>
      <c r="AW12" s="443"/>
      <c r="AX12" s="443"/>
      <c r="AY12" s="444" t="s">
        <v>133</v>
      </c>
      <c r="AZ12" s="445"/>
      <c r="BA12" s="445"/>
      <c r="BB12" s="445"/>
      <c r="BC12" s="445"/>
      <c r="BD12" s="445"/>
      <c r="BE12" s="445"/>
      <c r="BF12" s="445"/>
      <c r="BG12" s="445"/>
      <c r="BH12" s="445"/>
      <c r="BI12" s="445"/>
      <c r="BJ12" s="445"/>
      <c r="BK12" s="445"/>
      <c r="BL12" s="445"/>
      <c r="BM12" s="446"/>
      <c r="BN12" s="410">
        <v>196074</v>
      </c>
      <c r="BO12" s="411"/>
      <c r="BP12" s="411"/>
      <c r="BQ12" s="411"/>
      <c r="BR12" s="411"/>
      <c r="BS12" s="411"/>
      <c r="BT12" s="411"/>
      <c r="BU12" s="412"/>
      <c r="BV12" s="410">
        <v>205317</v>
      </c>
      <c r="BW12" s="411"/>
      <c r="BX12" s="411"/>
      <c r="BY12" s="411"/>
      <c r="BZ12" s="411"/>
      <c r="CA12" s="411"/>
      <c r="CB12" s="411"/>
      <c r="CC12" s="412"/>
      <c r="CD12" s="413" t="s">
        <v>134</v>
      </c>
      <c r="CE12" s="414"/>
      <c r="CF12" s="414"/>
      <c r="CG12" s="414"/>
      <c r="CH12" s="414"/>
      <c r="CI12" s="414"/>
      <c r="CJ12" s="414"/>
      <c r="CK12" s="414"/>
      <c r="CL12" s="414"/>
      <c r="CM12" s="414"/>
      <c r="CN12" s="414"/>
      <c r="CO12" s="414"/>
      <c r="CP12" s="414"/>
      <c r="CQ12" s="414"/>
      <c r="CR12" s="414"/>
      <c r="CS12" s="415"/>
      <c r="CT12" s="450" t="s">
        <v>135</v>
      </c>
      <c r="CU12" s="451"/>
      <c r="CV12" s="451"/>
      <c r="CW12" s="451"/>
      <c r="CX12" s="451"/>
      <c r="CY12" s="451"/>
      <c r="CZ12" s="451"/>
      <c r="DA12" s="452"/>
      <c r="DB12" s="450" t="s">
        <v>136</v>
      </c>
      <c r="DC12" s="451"/>
      <c r="DD12" s="451"/>
      <c r="DE12" s="451"/>
      <c r="DF12" s="451"/>
      <c r="DG12" s="451"/>
      <c r="DH12" s="451"/>
      <c r="DI12" s="452"/>
    </row>
    <row r="13" spans="1:119" ht="18.75" customHeight="1" x14ac:dyDescent="0.15">
      <c r="A13" s="178"/>
      <c r="B13" s="473"/>
      <c r="C13" s="474"/>
      <c r="D13" s="474"/>
      <c r="E13" s="474"/>
      <c r="F13" s="474"/>
      <c r="G13" s="474"/>
      <c r="H13" s="474"/>
      <c r="I13" s="474"/>
      <c r="J13" s="474"/>
      <c r="K13" s="475"/>
      <c r="L13" s="187"/>
      <c r="M13" s="501" t="s">
        <v>137</v>
      </c>
      <c r="N13" s="502"/>
      <c r="O13" s="502"/>
      <c r="P13" s="502"/>
      <c r="Q13" s="503"/>
      <c r="R13" s="494">
        <v>10824</v>
      </c>
      <c r="S13" s="495"/>
      <c r="T13" s="495"/>
      <c r="U13" s="495"/>
      <c r="V13" s="496"/>
      <c r="W13" s="426" t="s">
        <v>138</v>
      </c>
      <c r="X13" s="427"/>
      <c r="Y13" s="427"/>
      <c r="Z13" s="427"/>
      <c r="AA13" s="427"/>
      <c r="AB13" s="417"/>
      <c r="AC13" s="461">
        <v>434</v>
      </c>
      <c r="AD13" s="462"/>
      <c r="AE13" s="462"/>
      <c r="AF13" s="462"/>
      <c r="AG13" s="504"/>
      <c r="AH13" s="461">
        <v>531</v>
      </c>
      <c r="AI13" s="462"/>
      <c r="AJ13" s="462"/>
      <c r="AK13" s="462"/>
      <c r="AL13" s="463"/>
      <c r="AM13" s="439" t="s">
        <v>139</v>
      </c>
      <c r="AN13" s="440"/>
      <c r="AO13" s="440"/>
      <c r="AP13" s="440"/>
      <c r="AQ13" s="440"/>
      <c r="AR13" s="440"/>
      <c r="AS13" s="440"/>
      <c r="AT13" s="441"/>
      <c r="AU13" s="442" t="s">
        <v>140</v>
      </c>
      <c r="AV13" s="443"/>
      <c r="AW13" s="443"/>
      <c r="AX13" s="443"/>
      <c r="AY13" s="444" t="s">
        <v>141</v>
      </c>
      <c r="AZ13" s="445"/>
      <c r="BA13" s="445"/>
      <c r="BB13" s="445"/>
      <c r="BC13" s="445"/>
      <c r="BD13" s="445"/>
      <c r="BE13" s="445"/>
      <c r="BF13" s="445"/>
      <c r="BG13" s="445"/>
      <c r="BH13" s="445"/>
      <c r="BI13" s="445"/>
      <c r="BJ13" s="445"/>
      <c r="BK13" s="445"/>
      <c r="BL13" s="445"/>
      <c r="BM13" s="446"/>
      <c r="BN13" s="410">
        <v>200133</v>
      </c>
      <c r="BO13" s="411"/>
      <c r="BP13" s="411"/>
      <c r="BQ13" s="411"/>
      <c r="BR13" s="411"/>
      <c r="BS13" s="411"/>
      <c r="BT13" s="411"/>
      <c r="BU13" s="412"/>
      <c r="BV13" s="410">
        <v>-18867</v>
      </c>
      <c r="BW13" s="411"/>
      <c r="BX13" s="411"/>
      <c r="BY13" s="411"/>
      <c r="BZ13" s="411"/>
      <c r="CA13" s="411"/>
      <c r="CB13" s="411"/>
      <c r="CC13" s="412"/>
      <c r="CD13" s="413" t="s">
        <v>142</v>
      </c>
      <c r="CE13" s="414"/>
      <c r="CF13" s="414"/>
      <c r="CG13" s="414"/>
      <c r="CH13" s="414"/>
      <c r="CI13" s="414"/>
      <c r="CJ13" s="414"/>
      <c r="CK13" s="414"/>
      <c r="CL13" s="414"/>
      <c r="CM13" s="414"/>
      <c r="CN13" s="414"/>
      <c r="CO13" s="414"/>
      <c r="CP13" s="414"/>
      <c r="CQ13" s="414"/>
      <c r="CR13" s="414"/>
      <c r="CS13" s="415"/>
      <c r="CT13" s="407">
        <v>7.5</v>
      </c>
      <c r="CU13" s="408"/>
      <c r="CV13" s="408"/>
      <c r="CW13" s="408"/>
      <c r="CX13" s="408"/>
      <c r="CY13" s="408"/>
      <c r="CZ13" s="408"/>
      <c r="DA13" s="409"/>
      <c r="DB13" s="407">
        <v>6.8</v>
      </c>
      <c r="DC13" s="408"/>
      <c r="DD13" s="408"/>
      <c r="DE13" s="408"/>
      <c r="DF13" s="408"/>
      <c r="DG13" s="408"/>
      <c r="DH13" s="408"/>
      <c r="DI13" s="409"/>
    </row>
    <row r="14" spans="1:119" ht="18.75" customHeight="1" thickBot="1" x14ac:dyDescent="0.2">
      <c r="A14" s="178"/>
      <c r="B14" s="473"/>
      <c r="C14" s="474"/>
      <c r="D14" s="474"/>
      <c r="E14" s="474"/>
      <c r="F14" s="474"/>
      <c r="G14" s="474"/>
      <c r="H14" s="474"/>
      <c r="I14" s="474"/>
      <c r="J14" s="474"/>
      <c r="K14" s="475"/>
      <c r="L14" s="491" t="s">
        <v>143</v>
      </c>
      <c r="M14" s="492"/>
      <c r="N14" s="492"/>
      <c r="O14" s="492"/>
      <c r="P14" s="492"/>
      <c r="Q14" s="493"/>
      <c r="R14" s="494">
        <v>11113</v>
      </c>
      <c r="S14" s="495"/>
      <c r="T14" s="495"/>
      <c r="U14" s="495"/>
      <c r="V14" s="496"/>
      <c r="W14" s="400"/>
      <c r="X14" s="401"/>
      <c r="Y14" s="401"/>
      <c r="Z14" s="401"/>
      <c r="AA14" s="401"/>
      <c r="AB14" s="390"/>
      <c r="AC14" s="497">
        <v>8.4</v>
      </c>
      <c r="AD14" s="498"/>
      <c r="AE14" s="498"/>
      <c r="AF14" s="498"/>
      <c r="AG14" s="499"/>
      <c r="AH14" s="497">
        <v>10.1</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144</v>
      </c>
      <c r="CE14" s="506"/>
      <c r="CF14" s="506"/>
      <c r="CG14" s="506"/>
      <c r="CH14" s="506"/>
      <c r="CI14" s="506"/>
      <c r="CJ14" s="506"/>
      <c r="CK14" s="506"/>
      <c r="CL14" s="506"/>
      <c r="CM14" s="506"/>
      <c r="CN14" s="506"/>
      <c r="CO14" s="506"/>
      <c r="CP14" s="506"/>
      <c r="CQ14" s="506"/>
      <c r="CR14" s="506"/>
      <c r="CS14" s="507"/>
      <c r="CT14" s="508" t="s">
        <v>145</v>
      </c>
      <c r="CU14" s="509"/>
      <c r="CV14" s="509"/>
      <c r="CW14" s="509"/>
      <c r="CX14" s="509"/>
      <c r="CY14" s="509"/>
      <c r="CZ14" s="509"/>
      <c r="DA14" s="510"/>
      <c r="DB14" s="508">
        <v>23.1</v>
      </c>
      <c r="DC14" s="509"/>
      <c r="DD14" s="509"/>
      <c r="DE14" s="509"/>
      <c r="DF14" s="509"/>
      <c r="DG14" s="509"/>
      <c r="DH14" s="509"/>
      <c r="DI14" s="510"/>
    </row>
    <row r="15" spans="1:119" ht="18.75" customHeight="1" x14ac:dyDescent="0.15">
      <c r="A15" s="178"/>
      <c r="B15" s="473"/>
      <c r="C15" s="474"/>
      <c r="D15" s="474"/>
      <c r="E15" s="474"/>
      <c r="F15" s="474"/>
      <c r="G15" s="474"/>
      <c r="H15" s="474"/>
      <c r="I15" s="474"/>
      <c r="J15" s="474"/>
      <c r="K15" s="475"/>
      <c r="L15" s="187"/>
      <c r="M15" s="501" t="s">
        <v>146</v>
      </c>
      <c r="N15" s="502"/>
      <c r="O15" s="502"/>
      <c r="P15" s="502"/>
      <c r="Q15" s="503"/>
      <c r="R15" s="494">
        <v>10939</v>
      </c>
      <c r="S15" s="495"/>
      <c r="T15" s="495"/>
      <c r="U15" s="495"/>
      <c r="V15" s="496"/>
      <c r="W15" s="426" t="s">
        <v>147</v>
      </c>
      <c r="X15" s="427"/>
      <c r="Y15" s="427"/>
      <c r="Z15" s="427"/>
      <c r="AA15" s="427"/>
      <c r="AB15" s="417"/>
      <c r="AC15" s="461">
        <v>1783</v>
      </c>
      <c r="AD15" s="462"/>
      <c r="AE15" s="462"/>
      <c r="AF15" s="462"/>
      <c r="AG15" s="504"/>
      <c r="AH15" s="461">
        <v>1819</v>
      </c>
      <c r="AI15" s="462"/>
      <c r="AJ15" s="462"/>
      <c r="AK15" s="462"/>
      <c r="AL15" s="463"/>
      <c r="AM15" s="439"/>
      <c r="AN15" s="440"/>
      <c r="AO15" s="440"/>
      <c r="AP15" s="440"/>
      <c r="AQ15" s="440"/>
      <c r="AR15" s="440"/>
      <c r="AS15" s="440"/>
      <c r="AT15" s="441"/>
      <c r="AU15" s="442"/>
      <c r="AV15" s="443"/>
      <c r="AW15" s="443"/>
      <c r="AX15" s="443"/>
      <c r="AY15" s="370" t="s">
        <v>148</v>
      </c>
      <c r="AZ15" s="371"/>
      <c r="BA15" s="371"/>
      <c r="BB15" s="371"/>
      <c r="BC15" s="371"/>
      <c r="BD15" s="371"/>
      <c r="BE15" s="371"/>
      <c r="BF15" s="371"/>
      <c r="BG15" s="371"/>
      <c r="BH15" s="371"/>
      <c r="BI15" s="371"/>
      <c r="BJ15" s="371"/>
      <c r="BK15" s="371"/>
      <c r="BL15" s="371"/>
      <c r="BM15" s="372"/>
      <c r="BN15" s="373">
        <v>1727137</v>
      </c>
      <c r="BO15" s="374"/>
      <c r="BP15" s="374"/>
      <c r="BQ15" s="374"/>
      <c r="BR15" s="374"/>
      <c r="BS15" s="374"/>
      <c r="BT15" s="374"/>
      <c r="BU15" s="375"/>
      <c r="BV15" s="373">
        <v>1742286</v>
      </c>
      <c r="BW15" s="374"/>
      <c r="BX15" s="374"/>
      <c r="BY15" s="374"/>
      <c r="BZ15" s="374"/>
      <c r="CA15" s="374"/>
      <c r="CB15" s="374"/>
      <c r="CC15" s="375"/>
      <c r="CD15" s="511" t="s">
        <v>149</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3"/>
      <c r="C16" s="474"/>
      <c r="D16" s="474"/>
      <c r="E16" s="474"/>
      <c r="F16" s="474"/>
      <c r="G16" s="474"/>
      <c r="H16" s="474"/>
      <c r="I16" s="474"/>
      <c r="J16" s="474"/>
      <c r="K16" s="475"/>
      <c r="L16" s="491" t="s">
        <v>150</v>
      </c>
      <c r="M16" s="514"/>
      <c r="N16" s="514"/>
      <c r="O16" s="514"/>
      <c r="P16" s="514"/>
      <c r="Q16" s="515"/>
      <c r="R16" s="516" t="s">
        <v>151</v>
      </c>
      <c r="S16" s="517"/>
      <c r="T16" s="517"/>
      <c r="U16" s="517"/>
      <c r="V16" s="518"/>
      <c r="W16" s="400"/>
      <c r="X16" s="401"/>
      <c r="Y16" s="401"/>
      <c r="Z16" s="401"/>
      <c r="AA16" s="401"/>
      <c r="AB16" s="390"/>
      <c r="AC16" s="497">
        <v>34.4</v>
      </c>
      <c r="AD16" s="498"/>
      <c r="AE16" s="498"/>
      <c r="AF16" s="498"/>
      <c r="AG16" s="499"/>
      <c r="AH16" s="497">
        <v>34.799999999999997</v>
      </c>
      <c r="AI16" s="498"/>
      <c r="AJ16" s="498"/>
      <c r="AK16" s="498"/>
      <c r="AL16" s="500"/>
      <c r="AM16" s="439"/>
      <c r="AN16" s="440"/>
      <c r="AO16" s="440"/>
      <c r="AP16" s="440"/>
      <c r="AQ16" s="440"/>
      <c r="AR16" s="440"/>
      <c r="AS16" s="440"/>
      <c r="AT16" s="441"/>
      <c r="AU16" s="442"/>
      <c r="AV16" s="443"/>
      <c r="AW16" s="443"/>
      <c r="AX16" s="443"/>
      <c r="AY16" s="444" t="s">
        <v>152</v>
      </c>
      <c r="AZ16" s="445"/>
      <c r="BA16" s="445"/>
      <c r="BB16" s="445"/>
      <c r="BC16" s="445"/>
      <c r="BD16" s="445"/>
      <c r="BE16" s="445"/>
      <c r="BF16" s="445"/>
      <c r="BG16" s="445"/>
      <c r="BH16" s="445"/>
      <c r="BI16" s="445"/>
      <c r="BJ16" s="445"/>
      <c r="BK16" s="445"/>
      <c r="BL16" s="445"/>
      <c r="BM16" s="446"/>
      <c r="BN16" s="410">
        <v>2849764</v>
      </c>
      <c r="BO16" s="411"/>
      <c r="BP16" s="411"/>
      <c r="BQ16" s="411"/>
      <c r="BR16" s="411"/>
      <c r="BS16" s="411"/>
      <c r="BT16" s="411"/>
      <c r="BU16" s="412"/>
      <c r="BV16" s="410">
        <v>2665389</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
      <c r="A17" s="178"/>
      <c r="B17" s="476"/>
      <c r="C17" s="477"/>
      <c r="D17" s="477"/>
      <c r="E17" s="477"/>
      <c r="F17" s="477"/>
      <c r="G17" s="477"/>
      <c r="H17" s="477"/>
      <c r="I17" s="477"/>
      <c r="J17" s="477"/>
      <c r="K17" s="478"/>
      <c r="L17" s="192"/>
      <c r="M17" s="521" t="s">
        <v>153</v>
      </c>
      <c r="N17" s="522"/>
      <c r="O17" s="522"/>
      <c r="P17" s="522"/>
      <c r="Q17" s="523"/>
      <c r="R17" s="516" t="s">
        <v>151</v>
      </c>
      <c r="S17" s="517"/>
      <c r="T17" s="517"/>
      <c r="U17" s="517"/>
      <c r="V17" s="518"/>
      <c r="W17" s="426" t="s">
        <v>154</v>
      </c>
      <c r="X17" s="427"/>
      <c r="Y17" s="427"/>
      <c r="Z17" s="427"/>
      <c r="AA17" s="427"/>
      <c r="AB17" s="417"/>
      <c r="AC17" s="461">
        <v>2965</v>
      </c>
      <c r="AD17" s="462"/>
      <c r="AE17" s="462"/>
      <c r="AF17" s="462"/>
      <c r="AG17" s="504"/>
      <c r="AH17" s="461">
        <v>2883</v>
      </c>
      <c r="AI17" s="462"/>
      <c r="AJ17" s="462"/>
      <c r="AK17" s="462"/>
      <c r="AL17" s="463"/>
      <c r="AM17" s="439"/>
      <c r="AN17" s="440"/>
      <c r="AO17" s="440"/>
      <c r="AP17" s="440"/>
      <c r="AQ17" s="440"/>
      <c r="AR17" s="440"/>
      <c r="AS17" s="440"/>
      <c r="AT17" s="441"/>
      <c r="AU17" s="442"/>
      <c r="AV17" s="443"/>
      <c r="AW17" s="443"/>
      <c r="AX17" s="443"/>
      <c r="AY17" s="444" t="s">
        <v>155</v>
      </c>
      <c r="AZ17" s="445"/>
      <c r="BA17" s="445"/>
      <c r="BB17" s="445"/>
      <c r="BC17" s="445"/>
      <c r="BD17" s="445"/>
      <c r="BE17" s="445"/>
      <c r="BF17" s="445"/>
      <c r="BG17" s="445"/>
      <c r="BH17" s="445"/>
      <c r="BI17" s="445"/>
      <c r="BJ17" s="445"/>
      <c r="BK17" s="445"/>
      <c r="BL17" s="445"/>
      <c r="BM17" s="446"/>
      <c r="BN17" s="410">
        <v>2192152</v>
      </c>
      <c r="BO17" s="411"/>
      <c r="BP17" s="411"/>
      <c r="BQ17" s="411"/>
      <c r="BR17" s="411"/>
      <c r="BS17" s="411"/>
      <c r="BT17" s="411"/>
      <c r="BU17" s="412"/>
      <c r="BV17" s="410">
        <v>2213156</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
      <c r="A18" s="178"/>
      <c r="B18" s="532" t="s">
        <v>156</v>
      </c>
      <c r="C18" s="453"/>
      <c r="D18" s="453"/>
      <c r="E18" s="533"/>
      <c r="F18" s="533"/>
      <c r="G18" s="533"/>
      <c r="H18" s="533"/>
      <c r="I18" s="533"/>
      <c r="J18" s="533"/>
      <c r="K18" s="533"/>
      <c r="L18" s="534">
        <v>33.409999999999997</v>
      </c>
      <c r="M18" s="534"/>
      <c r="N18" s="534"/>
      <c r="O18" s="534"/>
      <c r="P18" s="534"/>
      <c r="Q18" s="534"/>
      <c r="R18" s="535"/>
      <c r="S18" s="535"/>
      <c r="T18" s="535"/>
      <c r="U18" s="535"/>
      <c r="V18" s="536"/>
      <c r="W18" s="428"/>
      <c r="X18" s="429"/>
      <c r="Y18" s="429"/>
      <c r="Z18" s="429"/>
      <c r="AA18" s="429"/>
      <c r="AB18" s="420"/>
      <c r="AC18" s="537">
        <v>57.2</v>
      </c>
      <c r="AD18" s="538"/>
      <c r="AE18" s="538"/>
      <c r="AF18" s="538"/>
      <c r="AG18" s="539"/>
      <c r="AH18" s="537">
        <v>55.1</v>
      </c>
      <c r="AI18" s="538"/>
      <c r="AJ18" s="538"/>
      <c r="AK18" s="538"/>
      <c r="AL18" s="540"/>
      <c r="AM18" s="439"/>
      <c r="AN18" s="440"/>
      <c r="AO18" s="440"/>
      <c r="AP18" s="440"/>
      <c r="AQ18" s="440"/>
      <c r="AR18" s="440"/>
      <c r="AS18" s="440"/>
      <c r="AT18" s="441"/>
      <c r="AU18" s="442"/>
      <c r="AV18" s="443"/>
      <c r="AW18" s="443"/>
      <c r="AX18" s="443"/>
      <c r="AY18" s="444" t="s">
        <v>157</v>
      </c>
      <c r="AZ18" s="445"/>
      <c r="BA18" s="445"/>
      <c r="BB18" s="445"/>
      <c r="BC18" s="445"/>
      <c r="BD18" s="445"/>
      <c r="BE18" s="445"/>
      <c r="BF18" s="445"/>
      <c r="BG18" s="445"/>
      <c r="BH18" s="445"/>
      <c r="BI18" s="445"/>
      <c r="BJ18" s="445"/>
      <c r="BK18" s="445"/>
      <c r="BL18" s="445"/>
      <c r="BM18" s="446"/>
      <c r="BN18" s="410">
        <v>2844003</v>
      </c>
      <c r="BO18" s="411"/>
      <c r="BP18" s="411"/>
      <c r="BQ18" s="411"/>
      <c r="BR18" s="411"/>
      <c r="BS18" s="411"/>
      <c r="BT18" s="411"/>
      <c r="BU18" s="412"/>
      <c r="BV18" s="410">
        <v>2707960</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
      <c r="A19" s="178"/>
      <c r="B19" s="532" t="s">
        <v>158</v>
      </c>
      <c r="C19" s="453"/>
      <c r="D19" s="453"/>
      <c r="E19" s="533"/>
      <c r="F19" s="533"/>
      <c r="G19" s="533"/>
      <c r="H19" s="533"/>
      <c r="I19" s="533"/>
      <c r="J19" s="533"/>
      <c r="K19" s="533"/>
      <c r="L19" s="541">
        <v>330</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159</v>
      </c>
      <c r="AZ19" s="445"/>
      <c r="BA19" s="445"/>
      <c r="BB19" s="445"/>
      <c r="BC19" s="445"/>
      <c r="BD19" s="445"/>
      <c r="BE19" s="445"/>
      <c r="BF19" s="445"/>
      <c r="BG19" s="445"/>
      <c r="BH19" s="445"/>
      <c r="BI19" s="445"/>
      <c r="BJ19" s="445"/>
      <c r="BK19" s="445"/>
      <c r="BL19" s="445"/>
      <c r="BM19" s="446"/>
      <c r="BN19" s="410">
        <v>4810167</v>
      </c>
      <c r="BO19" s="411"/>
      <c r="BP19" s="411"/>
      <c r="BQ19" s="411"/>
      <c r="BR19" s="411"/>
      <c r="BS19" s="411"/>
      <c r="BT19" s="411"/>
      <c r="BU19" s="412"/>
      <c r="BV19" s="410">
        <v>4416881</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
      <c r="A20" s="178"/>
      <c r="B20" s="532" t="s">
        <v>160</v>
      </c>
      <c r="C20" s="453"/>
      <c r="D20" s="453"/>
      <c r="E20" s="533"/>
      <c r="F20" s="533"/>
      <c r="G20" s="533"/>
      <c r="H20" s="533"/>
      <c r="I20" s="533"/>
      <c r="J20" s="533"/>
      <c r="K20" s="533"/>
      <c r="L20" s="541">
        <v>3854</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
      <c r="A21" s="178"/>
      <c r="B21" s="550" t="s">
        <v>161</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15">
      <c r="A22" s="178"/>
      <c r="B22" s="580" t="s">
        <v>162</v>
      </c>
      <c r="C22" s="554"/>
      <c r="D22" s="555"/>
      <c r="E22" s="422" t="s">
        <v>1</v>
      </c>
      <c r="F22" s="427"/>
      <c r="G22" s="427"/>
      <c r="H22" s="427"/>
      <c r="I22" s="427"/>
      <c r="J22" s="427"/>
      <c r="K22" s="417"/>
      <c r="L22" s="422" t="s">
        <v>163</v>
      </c>
      <c r="M22" s="427"/>
      <c r="N22" s="427"/>
      <c r="O22" s="427"/>
      <c r="P22" s="417"/>
      <c r="Q22" s="585" t="s">
        <v>164</v>
      </c>
      <c r="R22" s="586"/>
      <c r="S22" s="586"/>
      <c r="T22" s="586"/>
      <c r="U22" s="586"/>
      <c r="V22" s="587"/>
      <c r="W22" s="553" t="s">
        <v>165</v>
      </c>
      <c r="X22" s="554"/>
      <c r="Y22" s="555"/>
      <c r="Z22" s="422" t="s">
        <v>1</v>
      </c>
      <c r="AA22" s="427"/>
      <c r="AB22" s="427"/>
      <c r="AC22" s="427"/>
      <c r="AD22" s="427"/>
      <c r="AE22" s="427"/>
      <c r="AF22" s="427"/>
      <c r="AG22" s="417"/>
      <c r="AH22" s="591" t="s">
        <v>166</v>
      </c>
      <c r="AI22" s="427"/>
      <c r="AJ22" s="427"/>
      <c r="AK22" s="427"/>
      <c r="AL22" s="417"/>
      <c r="AM22" s="591" t="s">
        <v>167</v>
      </c>
      <c r="AN22" s="592"/>
      <c r="AO22" s="592"/>
      <c r="AP22" s="592"/>
      <c r="AQ22" s="592"/>
      <c r="AR22" s="593"/>
      <c r="AS22" s="585" t="s">
        <v>164</v>
      </c>
      <c r="AT22" s="586"/>
      <c r="AU22" s="586"/>
      <c r="AV22" s="586"/>
      <c r="AW22" s="586"/>
      <c r="AX22" s="597"/>
      <c r="AY22" s="370" t="s">
        <v>168</v>
      </c>
      <c r="AZ22" s="371"/>
      <c r="BA22" s="371"/>
      <c r="BB22" s="371"/>
      <c r="BC22" s="371"/>
      <c r="BD22" s="371"/>
      <c r="BE22" s="371"/>
      <c r="BF22" s="371"/>
      <c r="BG22" s="371"/>
      <c r="BH22" s="371"/>
      <c r="BI22" s="371"/>
      <c r="BJ22" s="371"/>
      <c r="BK22" s="371"/>
      <c r="BL22" s="371"/>
      <c r="BM22" s="372"/>
      <c r="BN22" s="373">
        <v>4502030</v>
      </c>
      <c r="BO22" s="374"/>
      <c r="BP22" s="374"/>
      <c r="BQ22" s="374"/>
      <c r="BR22" s="374"/>
      <c r="BS22" s="374"/>
      <c r="BT22" s="374"/>
      <c r="BU22" s="375"/>
      <c r="BV22" s="373">
        <v>4667498</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15">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169</v>
      </c>
      <c r="AZ23" s="445"/>
      <c r="BA23" s="445"/>
      <c r="BB23" s="445"/>
      <c r="BC23" s="445"/>
      <c r="BD23" s="445"/>
      <c r="BE23" s="445"/>
      <c r="BF23" s="445"/>
      <c r="BG23" s="445"/>
      <c r="BH23" s="445"/>
      <c r="BI23" s="445"/>
      <c r="BJ23" s="445"/>
      <c r="BK23" s="445"/>
      <c r="BL23" s="445"/>
      <c r="BM23" s="446"/>
      <c r="BN23" s="410">
        <v>4380779</v>
      </c>
      <c r="BO23" s="411"/>
      <c r="BP23" s="411"/>
      <c r="BQ23" s="411"/>
      <c r="BR23" s="411"/>
      <c r="BS23" s="411"/>
      <c r="BT23" s="411"/>
      <c r="BU23" s="412"/>
      <c r="BV23" s="410">
        <v>4536395</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
      <c r="A24" s="178"/>
      <c r="B24" s="581"/>
      <c r="C24" s="557"/>
      <c r="D24" s="558"/>
      <c r="E24" s="460" t="s">
        <v>170</v>
      </c>
      <c r="F24" s="440"/>
      <c r="G24" s="440"/>
      <c r="H24" s="440"/>
      <c r="I24" s="440"/>
      <c r="J24" s="440"/>
      <c r="K24" s="441"/>
      <c r="L24" s="461">
        <v>1</v>
      </c>
      <c r="M24" s="462"/>
      <c r="N24" s="462"/>
      <c r="O24" s="462"/>
      <c r="P24" s="504"/>
      <c r="Q24" s="461">
        <v>7610</v>
      </c>
      <c r="R24" s="462"/>
      <c r="S24" s="462"/>
      <c r="T24" s="462"/>
      <c r="U24" s="462"/>
      <c r="V24" s="504"/>
      <c r="W24" s="556"/>
      <c r="X24" s="557"/>
      <c r="Y24" s="558"/>
      <c r="Z24" s="460" t="s">
        <v>171</v>
      </c>
      <c r="AA24" s="440"/>
      <c r="AB24" s="440"/>
      <c r="AC24" s="440"/>
      <c r="AD24" s="440"/>
      <c r="AE24" s="440"/>
      <c r="AF24" s="440"/>
      <c r="AG24" s="441"/>
      <c r="AH24" s="461">
        <v>83</v>
      </c>
      <c r="AI24" s="462"/>
      <c r="AJ24" s="462"/>
      <c r="AK24" s="462"/>
      <c r="AL24" s="504"/>
      <c r="AM24" s="461">
        <v>245514</v>
      </c>
      <c r="AN24" s="462"/>
      <c r="AO24" s="462"/>
      <c r="AP24" s="462"/>
      <c r="AQ24" s="462"/>
      <c r="AR24" s="504"/>
      <c r="AS24" s="461">
        <v>2958</v>
      </c>
      <c r="AT24" s="462"/>
      <c r="AU24" s="462"/>
      <c r="AV24" s="462"/>
      <c r="AW24" s="462"/>
      <c r="AX24" s="463"/>
      <c r="AY24" s="526" t="s">
        <v>172</v>
      </c>
      <c r="AZ24" s="527"/>
      <c r="BA24" s="527"/>
      <c r="BB24" s="527"/>
      <c r="BC24" s="527"/>
      <c r="BD24" s="527"/>
      <c r="BE24" s="527"/>
      <c r="BF24" s="527"/>
      <c r="BG24" s="527"/>
      <c r="BH24" s="527"/>
      <c r="BI24" s="527"/>
      <c r="BJ24" s="527"/>
      <c r="BK24" s="527"/>
      <c r="BL24" s="527"/>
      <c r="BM24" s="528"/>
      <c r="BN24" s="410">
        <v>1401786</v>
      </c>
      <c r="BO24" s="411"/>
      <c r="BP24" s="411"/>
      <c r="BQ24" s="411"/>
      <c r="BR24" s="411"/>
      <c r="BS24" s="411"/>
      <c r="BT24" s="411"/>
      <c r="BU24" s="412"/>
      <c r="BV24" s="410">
        <v>1515522</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15">
      <c r="A25" s="178"/>
      <c r="B25" s="581"/>
      <c r="C25" s="557"/>
      <c r="D25" s="558"/>
      <c r="E25" s="460" t="s">
        <v>173</v>
      </c>
      <c r="F25" s="440"/>
      <c r="G25" s="440"/>
      <c r="H25" s="440"/>
      <c r="I25" s="440"/>
      <c r="J25" s="440"/>
      <c r="K25" s="441"/>
      <c r="L25" s="461">
        <v>1</v>
      </c>
      <c r="M25" s="462"/>
      <c r="N25" s="462"/>
      <c r="O25" s="462"/>
      <c r="P25" s="504"/>
      <c r="Q25" s="461">
        <v>6320</v>
      </c>
      <c r="R25" s="462"/>
      <c r="S25" s="462"/>
      <c r="T25" s="462"/>
      <c r="U25" s="462"/>
      <c r="V25" s="504"/>
      <c r="W25" s="556"/>
      <c r="X25" s="557"/>
      <c r="Y25" s="558"/>
      <c r="Z25" s="460" t="s">
        <v>174</v>
      </c>
      <c r="AA25" s="440"/>
      <c r="AB25" s="440"/>
      <c r="AC25" s="440"/>
      <c r="AD25" s="440"/>
      <c r="AE25" s="440"/>
      <c r="AF25" s="440"/>
      <c r="AG25" s="441"/>
      <c r="AH25" s="461" t="s">
        <v>126</v>
      </c>
      <c r="AI25" s="462"/>
      <c r="AJ25" s="462"/>
      <c r="AK25" s="462"/>
      <c r="AL25" s="504"/>
      <c r="AM25" s="461" t="s">
        <v>175</v>
      </c>
      <c r="AN25" s="462"/>
      <c r="AO25" s="462"/>
      <c r="AP25" s="462"/>
      <c r="AQ25" s="462"/>
      <c r="AR25" s="504"/>
      <c r="AS25" s="461" t="s">
        <v>175</v>
      </c>
      <c r="AT25" s="462"/>
      <c r="AU25" s="462"/>
      <c r="AV25" s="462"/>
      <c r="AW25" s="462"/>
      <c r="AX25" s="463"/>
      <c r="AY25" s="370" t="s">
        <v>176</v>
      </c>
      <c r="AZ25" s="371"/>
      <c r="BA25" s="371"/>
      <c r="BB25" s="371"/>
      <c r="BC25" s="371"/>
      <c r="BD25" s="371"/>
      <c r="BE25" s="371"/>
      <c r="BF25" s="371"/>
      <c r="BG25" s="371"/>
      <c r="BH25" s="371"/>
      <c r="BI25" s="371"/>
      <c r="BJ25" s="371"/>
      <c r="BK25" s="371"/>
      <c r="BL25" s="371"/>
      <c r="BM25" s="372"/>
      <c r="BN25" s="373">
        <v>160906</v>
      </c>
      <c r="BO25" s="374"/>
      <c r="BP25" s="374"/>
      <c r="BQ25" s="374"/>
      <c r="BR25" s="374"/>
      <c r="BS25" s="374"/>
      <c r="BT25" s="374"/>
      <c r="BU25" s="375"/>
      <c r="BV25" s="373">
        <v>111375</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15">
      <c r="A26" s="178"/>
      <c r="B26" s="581"/>
      <c r="C26" s="557"/>
      <c r="D26" s="558"/>
      <c r="E26" s="460" t="s">
        <v>177</v>
      </c>
      <c r="F26" s="440"/>
      <c r="G26" s="440"/>
      <c r="H26" s="440"/>
      <c r="I26" s="440"/>
      <c r="J26" s="440"/>
      <c r="K26" s="441"/>
      <c r="L26" s="461">
        <v>1</v>
      </c>
      <c r="M26" s="462"/>
      <c r="N26" s="462"/>
      <c r="O26" s="462"/>
      <c r="P26" s="504"/>
      <c r="Q26" s="461">
        <v>5940</v>
      </c>
      <c r="R26" s="462"/>
      <c r="S26" s="462"/>
      <c r="T26" s="462"/>
      <c r="U26" s="462"/>
      <c r="V26" s="504"/>
      <c r="W26" s="556"/>
      <c r="X26" s="557"/>
      <c r="Y26" s="558"/>
      <c r="Z26" s="460" t="s">
        <v>178</v>
      </c>
      <c r="AA26" s="562"/>
      <c r="AB26" s="562"/>
      <c r="AC26" s="562"/>
      <c r="AD26" s="562"/>
      <c r="AE26" s="562"/>
      <c r="AF26" s="562"/>
      <c r="AG26" s="563"/>
      <c r="AH26" s="461">
        <v>1</v>
      </c>
      <c r="AI26" s="462"/>
      <c r="AJ26" s="462"/>
      <c r="AK26" s="462"/>
      <c r="AL26" s="504"/>
      <c r="AM26" s="461" t="s">
        <v>179</v>
      </c>
      <c r="AN26" s="462"/>
      <c r="AO26" s="462"/>
      <c r="AP26" s="462"/>
      <c r="AQ26" s="462"/>
      <c r="AR26" s="504"/>
      <c r="AS26" s="461" t="s">
        <v>180</v>
      </c>
      <c r="AT26" s="462"/>
      <c r="AU26" s="462"/>
      <c r="AV26" s="462"/>
      <c r="AW26" s="462"/>
      <c r="AX26" s="463"/>
      <c r="AY26" s="413" t="s">
        <v>181</v>
      </c>
      <c r="AZ26" s="414"/>
      <c r="BA26" s="414"/>
      <c r="BB26" s="414"/>
      <c r="BC26" s="414"/>
      <c r="BD26" s="414"/>
      <c r="BE26" s="414"/>
      <c r="BF26" s="414"/>
      <c r="BG26" s="414"/>
      <c r="BH26" s="414"/>
      <c r="BI26" s="414"/>
      <c r="BJ26" s="414"/>
      <c r="BK26" s="414"/>
      <c r="BL26" s="414"/>
      <c r="BM26" s="415"/>
      <c r="BN26" s="410" t="s">
        <v>126</v>
      </c>
      <c r="BO26" s="411"/>
      <c r="BP26" s="411"/>
      <c r="BQ26" s="411"/>
      <c r="BR26" s="411"/>
      <c r="BS26" s="411"/>
      <c r="BT26" s="411"/>
      <c r="BU26" s="412"/>
      <c r="BV26" s="410" t="s">
        <v>175</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
      <c r="A27" s="178"/>
      <c r="B27" s="581"/>
      <c r="C27" s="557"/>
      <c r="D27" s="558"/>
      <c r="E27" s="460" t="s">
        <v>182</v>
      </c>
      <c r="F27" s="440"/>
      <c r="G27" s="440"/>
      <c r="H27" s="440"/>
      <c r="I27" s="440"/>
      <c r="J27" s="440"/>
      <c r="K27" s="441"/>
      <c r="L27" s="461">
        <v>1</v>
      </c>
      <c r="M27" s="462"/>
      <c r="N27" s="462"/>
      <c r="O27" s="462"/>
      <c r="P27" s="504"/>
      <c r="Q27" s="461">
        <v>3010</v>
      </c>
      <c r="R27" s="462"/>
      <c r="S27" s="462"/>
      <c r="T27" s="462"/>
      <c r="U27" s="462"/>
      <c r="V27" s="504"/>
      <c r="W27" s="556"/>
      <c r="X27" s="557"/>
      <c r="Y27" s="558"/>
      <c r="Z27" s="460" t="s">
        <v>183</v>
      </c>
      <c r="AA27" s="440"/>
      <c r="AB27" s="440"/>
      <c r="AC27" s="440"/>
      <c r="AD27" s="440"/>
      <c r="AE27" s="440"/>
      <c r="AF27" s="440"/>
      <c r="AG27" s="441"/>
      <c r="AH27" s="461">
        <v>2</v>
      </c>
      <c r="AI27" s="462"/>
      <c r="AJ27" s="462"/>
      <c r="AK27" s="462"/>
      <c r="AL27" s="504"/>
      <c r="AM27" s="461" t="s">
        <v>184</v>
      </c>
      <c r="AN27" s="462"/>
      <c r="AO27" s="462"/>
      <c r="AP27" s="462"/>
      <c r="AQ27" s="462"/>
      <c r="AR27" s="504"/>
      <c r="AS27" s="461" t="s">
        <v>180</v>
      </c>
      <c r="AT27" s="462"/>
      <c r="AU27" s="462"/>
      <c r="AV27" s="462"/>
      <c r="AW27" s="462"/>
      <c r="AX27" s="463"/>
      <c r="AY27" s="505" t="s">
        <v>185</v>
      </c>
      <c r="AZ27" s="506"/>
      <c r="BA27" s="506"/>
      <c r="BB27" s="506"/>
      <c r="BC27" s="506"/>
      <c r="BD27" s="506"/>
      <c r="BE27" s="506"/>
      <c r="BF27" s="506"/>
      <c r="BG27" s="506"/>
      <c r="BH27" s="506"/>
      <c r="BI27" s="506"/>
      <c r="BJ27" s="506"/>
      <c r="BK27" s="506"/>
      <c r="BL27" s="506"/>
      <c r="BM27" s="507"/>
      <c r="BN27" s="529">
        <v>47300</v>
      </c>
      <c r="BO27" s="530"/>
      <c r="BP27" s="530"/>
      <c r="BQ27" s="530"/>
      <c r="BR27" s="530"/>
      <c r="BS27" s="530"/>
      <c r="BT27" s="530"/>
      <c r="BU27" s="531"/>
      <c r="BV27" s="529">
        <v>47299</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15">
      <c r="A28" s="178"/>
      <c r="B28" s="581"/>
      <c r="C28" s="557"/>
      <c r="D28" s="558"/>
      <c r="E28" s="460" t="s">
        <v>186</v>
      </c>
      <c r="F28" s="440"/>
      <c r="G28" s="440"/>
      <c r="H28" s="440"/>
      <c r="I28" s="440"/>
      <c r="J28" s="440"/>
      <c r="K28" s="441"/>
      <c r="L28" s="461">
        <v>1</v>
      </c>
      <c r="M28" s="462"/>
      <c r="N28" s="462"/>
      <c r="O28" s="462"/>
      <c r="P28" s="504"/>
      <c r="Q28" s="461">
        <v>2440</v>
      </c>
      <c r="R28" s="462"/>
      <c r="S28" s="462"/>
      <c r="T28" s="462"/>
      <c r="U28" s="462"/>
      <c r="V28" s="504"/>
      <c r="W28" s="556"/>
      <c r="X28" s="557"/>
      <c r="Y28" s="558"/>
      <c r="Z28" s="460" t="s">
        <v>187</v>
      </c>
      <c r="AA28" s="440"/>
      <c r="AB28" s="440"/>
      <c r="AC28" s="440"/>
      <c r="AD28" s="440"/>
      <c r="AE28" s="440"/>
      <c r="AF28" s="440"/>
      <c r="AG28" s="441"/>
      <c r="AH28" s="461" t="s">
        <v>175</v>
      </c>
      <c r="AI28" s="462"/>
      <c r="AJ28" s="462"/>
      <c r="AK28" s="462"/>
      <c r="AL28" s="504"/>
      <c r="AM28" s="461" t="s">
        <v>136</v>
      </c>
      <c r="AN28" s="462"/>
      <c r="AO28" s="462"/>
      <c r="AP28" s="462"/>
      <c r="AQ28" s="462"/>
      <c r="AR28" s="504"/>
      <c r="AS28" s="461" t="s">
        <v>126</v>
      </c>
      <c r="AT28" s="462"/>
      <c r="AU28" s="462"/>
      <c r="AV28" s="462"/>
      <c r="AW28" s="462"/>
      <c r="AX28" s="463"/>
      <c r="AY28" s="564" t="s">
        <v>188</v>
      </c>
      <c r="AZ28" s="565"/>
      <c r="BA28" s="565"/>
      <c r="BB28" s="566"/>
      <c r="BC28" s="370" t="s">
        <v>48</v>
      </c>
      <c r="BD28" s="371"/>
      <c r="BE28" s="371"/>
      <c r="BF28" s="371"/>
      <c r="BG28" s="371"/>
      <c r="BH28" s="371"/>
      <c r="BI28" s="371"/>
      <c r="BJ28" s="371"/>
      <c r="BK28" s="371"/>
      <c r="BL28" s="371"/>
      <c r="BM28" s="372"/>
      <c r="BN28" s="373">
        <v>1092812</v>
      </c>
      <c r="BO28" s="374"/>
      <c r="BP28" s="374"/>
      <c r="BQ28" s="374"/>
      <c r="BR28" s="374"/>
      <c r="BS28" s="374"/>
      <c r="BT28" s="374"/>
      <c r="BU28" s="375"/>
      <c r="BV28" s="373">
        <v>1092812</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15">
      <c r="A29" s="178"/>
      <c r="B29" s="581"/>
      <c r="C29" s="557"/>
      <c r="D29" s="558"/>
      <c r="E29" s="460" t="s">
        <v>189</v>
      </c>
      <c r="F29" s="440"/>
      <c r="G29" s="440"/>
      <c r="H29" s="440"/>
      <c r="I29" s="440"/>
      <c r="J29" s="440"/>
      <c r="K29" s="441"/>
      <c r="L29" s="461">
        <v>10</v>
      </c>
      <c r="M29" s="462"/>
      <c r="N29" s="462"/>
      <c r="O29" s="462"/>
      <c r="P29" s="504"/>
      <c r="Q29" s="461">
        <v>2194</v>
      </c>
      <c r="R29" s="462"/>
      <c r="S29" s="462"/>
      <c r="T29" s="462"/>
      <c r="U29" s="462"/>
      <c r="V29" s="504"/>
      <c r="W29" s="559"/>
      <c r="X29" s="560"/>
      <c r="Y29" s="561"/>
      <c r="Z29" s="460" t="s">
        <v>190</v>
      </c>
      <c r="AA29" s="440"/>
      <c r="AB29" s="440"/>
      <c r="AC29" s="440"/>
      <c r="AD29" s="440"/>
      <c r="AE29" s="440"/>
      <c r="AF29" s="440"/>
      <c r="AG29" s="441"/>
      <c r="AH29" s="461">
        <v>85</v>
      </c>
      <c r="AI29" s="462"/>
      <c r="AJ29" s="462"/>
      <c r="AK29" s="462"/>
      <c r="AL29" s="504"/>
      <c r="AM29" s="461">
        <v>253444</v>
      </c>
      <c r="AN29" s="462"/>
      <c r="AO29" s="462"/>
      <c r="AP29" s="462"/>
      <c r="AQ29" s="462"/>
      <c r="AR29" s="504"/>
      <c r="AS29" s="461">
        <v>2982</v>
      </c>
      <c r="AT29" s="462"/>
      <c r="AU29" s="462"/>
      <c r="AV29" s="462"/>
      <c r="AW29" s="462"/>
      <c r="AX29" s="463"/>
      <c r="AY29" s="567"/>
      <c r="AZ29" s="568"/>
      <c r="BA29" s="568"/>
      <c r="BB29" s="569"/>
      <c r="BC29" s="444" t="s">
        <v>191</v>
      </c>
      <c r="BD29" s="445"/>
      <c r="BE29" s="445"/>
      <c r="BF29" s="445"/>
      <c r="BG29" s="445"/>
      <c r="BH29" s="445"/>
      <c r="BI29" s="445"/>
      <c r="BJ29" s="445"/>
      <c r="BK29" s="445"/>
      <c r="BL29" s="445"/>
      <c r="BM29" s="446"/>
      <c r="BN29" s="410">
        <v>15574</v>
      </c>
      <c r="BO29" s="411"/>
      <c r="BP29" s="411"/>
      <c r="BQ29" s="411"/>
      <c r="BR29" s="411"/>
      <c r="BS29" s="411"/>
      <c r="BT29" s="411"/>
      <c r="BU29" s="412"/>
      <c r="BV29" s="410">
        <v>15573</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192</v>
      </c>
      <c r="X30" s="578"/>
      <c r="Y30" s="578"/>
      <c r="Z30" s="578"/>
      <c r="AA30" s="578"/>
      <c r="AB30" s="578"/>
      <c r="AC30" s="578"/>
      <c r="AD30" s="578"/>
      <c r="AE30" s="578"/>
      <c r="AF30" s="578"/>
      <c r="AG30" s="579"/>
      <c r="AH30" s="537">
        <v>97.5</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50</v>
      </c>
      <c r="BD30" s="527"/>
      <c r="BE30" s="527"/>
      <c r="BF30" s="527"/>
      <c r="BG30" s="527"/>
      <c r="BH30" s="527"/>
      <c r="BI30" s="527"/>
      <c r="BJ30" s="527"/>
      <c r="BK30" s="527"/>
      <c r="BL30" s="527"/>
      <c r="BM30" s="528"/>
      <c r="BN30" s="529">
        <v>1185828</v>
      </c>
      <c r="BO30" s="530"/>
      <c r="BP30" s="530"/>
      <c r="BQ30" s="530"/>
      <c r="BR30" s="530"/>
      <c r="BS30" s="530"/>
      <c r="BT30" s="530"/>
      <c r="BU30" s="531"/>
      <c r="BV30" s="529">
        <v>638903</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3" t="s">
        <v>193</v>
      </c>
      <c r="D32" s="573"/>
      <c r="E32" s="573"/>
      <c r="F32" s="573"/>
      <c r="G32" s="573"/>
      <c r="H32" s="573"/>
      <c r="I32" s="573"/>
      <c r="J32" s="573"/>
      <c r="K32" s="573"/>
      <c r="L32" s="573"/>
      <c r="M32" s="573"/>
      <c r="N32" s="573"/>
      <c r="O32" s="573"/>
      <c r="P32" s="573"/>
      <c r="Q32" s="573"/>
      <c r="R32" s="573"/>
      <c r="S32" s="573"/>
      <c r="U32" s="414" t="s">
        <v>194</v>
      </c>
      <c r="V32" s="414"/>
      <c r="W32" s="414"/>
      <c r="X32" s="414"/>
      <c r="Y32" s="414"/>
      <c r="Z32" s="414"/>
      <c r="AA32" s="414"/>
      <c r="AB32" s="414"/>
      <c r="AC32" s="414"/>
      <c r="AD32" s="414"/>
      <c r="AE32" s="414"/>
      <c r="AF32" s="414"/>
      <c r="AG32" s="414"/>
      <c r="AH32" s="414"/>
      <c r="AI32" s="414"/>
      <c r="AJ32" s="414"/>
      <c r="AK32" s="414"/>
      <c r="AM32" s="414" t="s">
        <v>195</v>
      </c>
      <c r="AN32" s="414"/>
      <c r="AO32" s="414"/>
      <c r="AP32" s="414"/>
      <c r="AQ32" s="414"/>
      <c r="AR32" s="414"/>
      <c r="AS32" s="414"/>
      <c r="AT32" s="414"/>
      <c r="AU32" s="414"/>
      <c r="AV32" s="414"/>
      <c r="AW32" s="414"/>
      <c r="AX32" s="414"/>
      <c r="AY32" s="414"/>
      <c r="AZ32" s="414"/>
      <c r="BA32" s="414"/>
      <c r="BB32" s="414"/>
      <c r="BC32" s="414"/>
      <c r="BE32" s="414" t="s">
        <v>196</v>
      </c>
      <c r="BF32" s="414"/>
      <c r="BG32" s="414"/>
      <c r="BH32" s="414"/>
      <c r="BI32" s="414"/>
      <c r="BJ32" s="414"/>
      <c r="BK32" s="414"/>
      <c r="BL32" s="414"/>
      <c r="BM32" s="414"/>
      <c r="BN32" s="414"/>
      <c r="BO32" s="414"/>
      <c r="BP32" s="414"/>
      <c r="BQ32" s="414"/>
      <c r="BR32" s="414"/>
      <c r="BS32" s="414"/>
      <c r="BT32" s="414"/>
      <c r="BU32" s="414"/>
      <c r="BW32" s="414" t="s">
        <v>197</v>
      </c>
      <c r="BX32" s="414"/>
      <c r="BY32" s="414"/>
      <c r="BZ32" s="414"/>
      <c r="CA32" s="414"/>
      <c r="CB32" s="414"/>
      <c r="CC32" s="414"/>
      <c r="CD32" s="414"/>
      <c r="CE32" s="414"/>
      <c r="CF32" s="414"/>
      <c r="CG32" s="414"/>
      <c r="CH32" s="414"/>
      <c r="CI32" s="414"/>
      <c r="CJ32" s="414"/>
      <c r="CK32" s="414"/>
      <c r="CL32" s="414"/>
      <c r="CM32" s="414"/>
      <c r="CO32" s="414" t="s">
        <v>198</v>
      </c>
      <c r="CP32" s="414"/>
      <c r="CQ32" s="414"/>
      <c r="CR32" s="414"/>
      <c r="CS32" s="414"/>
      <c r="CT32" s="414"/>
      <c r="CU32" s="414"/>
      <c r="CV32" s="414"/>
      <c r="CW32" s="414"/>
      <c r="CX32" s="414"/>
      <c r="CY32" s="414"/>
      <c r="CZ32" s="414"/>
      <c r="DA32" s="414"/>
      <c r="DB32" s="414"/>
      <c r="DC32" s="414"/>
      <c r="DD32" s="414"/>
      <c r="DE32" s="414"/>
      <c r="DI32" s="201"/>
    </row>
    <row r="33" spans="1:113" ht="13.5" customHeight="1" x14ac:dyDescent="0.15">
      <c r="A33" s="178"/>
      <c r="B33" s="202"/>
      <c r="C33" s="434" t="s">
        <v>199</v>
      </c>
      <c r="D33" s="434"/>
      <c r="E33" s="399" t="s">
        <v>200</v>
      </c>
      <c r="F33" s="399"/>
      <c r="G33" s="399"/>
      <c r="H33" s="399"/>
      <c r="I33" s="399"/>
      <c r="J33" s="399"/>
      <c r="K33" s="399"/>
      <c r="L33" s="399"/>
      <c r="M33" s="399"/>
      <c r="N33" s="399"/>
      <c r="O33" s="399"/>
      <c r="P33" s="399"/>
      <c r="Q33" s="399"/>
      <c r="R33" s="399"/>
      <c r="S33" s="399"/>
      <c r="T33" s="203"/>
      <c r="U33" s="434" t="s">
        <v>199</v>
      </c>
      <c r="V33" s="434"/>
      <c r="W33" s="399" t="s">
        <v>201</v>
      </c>
      <c r="X33" s="399"/>
      <c r="Y33" s="399"/>
      <c r="Z33" s="399"/>
      <c r="AA33" s="399"/>
      <c r="AB33" s="399"/>
      <c r="AC33" s="399"/>
      <c r="AD33" s="399"/>
      <c r="AE33" s="399"/>
      <c r="AF33" s="399"/>
      <c r="AG33" s="399"/>
      <c r="AH33" s="399"/>
      <c r="AI33" s="399"/>
      <c r="AJ33" s="399"/>
      <c r="AK33" s="399"/>
      <c r="AL33" s="203"/>
      <c r="AM33" s="434" t="s">
        <v>199</v>
      </c>
      <c r="AN33" s="434"/>
      <c r="AO33" s="399" t="s">
        <v>202</v>
      </c>
      <c r="AP33" s="399"/>
      <c r="AQ33" s="399"/>
      <c r="AR33" s="399"/>
      <c r="AS33" s="399"/>
      <c r="AT33" s="399"/>
      <c r="AU33" s="399"/>
      <c r="AV33" s="399"/>
      <c r="AW33" s="399"/>
      <c r="AX33" s="399"/>
      <c r="AY33" s="399"/>
      <c r="AZ33" s="399"/>
      <c r="BA33" s="399"/>
      <c r="BB33" s="399"/>
      <c r="BC33" s="399"/>
      <c r="BD33" s="204"/>
      <c r="BE33" s="399" t="s">
        <v>203</v>
      </c>
      <c r="BF33" s="399"/>
      <c r="BG33" s="399" t="s">
        <v>204</v>
      </c>
      <c r="BH33" s="399"/>
      <c r="BI33" s="399"/>
      <c r="BJ33" s="399"/>
      <c r="BK33" s="399"/>
      <c r="BL33" s="399"/>
      <c r="BM33" s="399"/>
      <c r="BN33" s="399"/>
      <c r="BO33" s="399"/>
      <c r="BP33" s="399"/>
      <c r="BQ33" s="399"/>
      <c r="BR33" s="399"/>
      <c r="BS33" s="399"/>
      <c r="BT33" s="399"/>
      <c r="BU33" s="399"/>
      <c r="BV33" s="204"/>
      <c r="BW33" s="434" t="s">
        <v>203</v>
      </c>
      <c r="BX33" s="434"/>
      <c r="BY33" s="399" t="s">
        <v>205</v>
      </c>
      <c r="BZ33" s="399"/>
      <c r="CA33" s="399"/>
      <c r="CB33" s="399"/>
      <c r="CC33" s="399"/>
      <c r="CD33" s="399"/>
      <c r="CE33" s="399"/>
      <c r="CF33" s="399"/>
      <c r="CG33" s="399"/>
      <c r="CH33" s="399"/>
      <c r="CI33" s="399"/>
      <c r="CJ33" s="399"/>
      <c r="CK33" s="399"/>
      <c r="CL33" s="399"/>
      <c r="CM33" s="399"/>
      <c r="CN33" s="203"/>
      <c r="CO33" s="434" t="s">
        <v>199</v>
      </c>
      <c r="CP33" s="434"/>
      <c r="CQ33" s="399" t="s">
        <v>206</v>
      </c>
      <c r="CR33" s="399"/>
      <c r="CS33" s="399"/>
      <c r="CT33" s="399"/>
      <c r="CU33" s="399"/>
      <c r="CV33" s="399"/>
      <c r="CW33" s="399"/>
      <c r="CX33" s="399"/>
      <c r="CY33" s="399"/>
      <c r="CZ33" s="399"/>
      <c r="DA33" s="399"/>
      <c r="DB33" s="399"/>
      <c r="DC33" s="399"/>
      <c r="DD33" s="399"/>
      <c r="DE33" s="399"/>
      <c r="DF33" s="203"/>
      <c r="DG33" s="599" t="s">
        <v>207</v>
      </c>
      <c r="DH33" s="599"/>
      <c r="DI33" s="205"/>
    </row>
    <row r="34" spans="1:113" ht="32.25" customHeight="1" x14ac:dyDescent="0.15">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2</v>
      </c>
      <c r="V34" s="600"/>
      <c r="W34" s="601" t="str">
        <f>IF('各会計、関係団体の財政状況及び健全化判断比率'!B28="","",'各会計、関係団体の財政状況及び健全化判断比率'!B28)</f>
        <v>国民健康保険特別会計</v>
      </c>
      <c r="X34" s="601"/>
      <c r="Y34" s="601"/>
      <c r="Z34" s="601"/>
      <c r="AA34" s="601"/>
      <c r="AB34" s="601"/>
      <c r="AC34" s="601"/>
      <c r="AD34" s="601"/>
      <c r="AE34" s="601"/>
      <c r="AF34" s="601"/>
      <c r="AG34" s="601"/>
      <c r="AH34" s="601"/>
      <c r="AI34" s="601"/>
      <c r="AJ34" s="601"/>
      <c r="AK34" s="601"/>
      <c r="AL34" s="178"/>
      <c r="AM34" s="600">
        <f>IF(AO34="","",MAX(C34:D43,U34:V43)+1)</f>
        <v>5</v>
      </c>
      <c r="AN34" s="600"/>
      <c r="AO34" s="601" t="str">
        <f>IF('各会計、関係団体の財政状況及び健全化判断比率'!B31="","",'各会計、関係団体の財政状況及び健全化判断比率'!B31)</f>
        <v>水道事業会計</v>
      </c>
      <c r="AP34" s="601"/>
      <c r="AQ34" s="601"/>
      <c r="AR34" s="601"/>
      <c r="AS34" s="601"/>
      <c r="AT34" s="601"/>
      <c r="AU34" s="601"/>
      <c r="AV34" s="601"/>
      <c r="AW34" s="601"/>
      <c r="AX34" s="601"/>
      <c r="AY34" s="601"/>
      <c r="AZ34" s="601"/>
      <c r="BA34" s="601"/>
      <c r="BB34" s="601"/>
      <c r="BC34" s="601"/>
      <c r="BD34" s="178"/>
      <c r="BE34" s="600">
        <f>IF(BG34="","",MAX(C34:D43,U34:V43,AM34:AN43)+1)</f>
        <v>6</v>
      </c>
      <c r="BF34" s="600"/>
      <c r="BG34" s="601" t="str">
        <f>IF('各会計、関係団体の財政状況及び健全化判断比率'!B32="","",'各会計、関係団体の財政状況及び健全化判断比率'!B32)</f>
        <v>下水道事業特別会計</v>
      </c>
      <c r="BH34" s="601"/>
      <c r="BI34" s="601"/>
      <c r="BJ34" s="601"/>
      <c r="BK34" s="601"/>
      <c r="BL34" s="601"/>
      <c r="BM34" s="601"/>
      <c r="BN34" s="601"/>
      <c r="BO34" s="601"/>
      <c r="BP34" s="601"/>
      <c r="BQ34" s="601"/>
      <c r="BR34" s="601"/>
      <c r="BS34" s="601"/>
      <c r="BT34" s="601"/>
      <c r="BU34" s="601"/>
      <c r="BV34" s="178"/>
      <c r="BW34" s="600">
        <f>IF(BY34="","",MAX(C34:D43,U34:V43,AM34:AN43,BE34:BF43)+1)</f>
        <v>8</v>
      </c>
      <c r="BX34" s="600"/>
      <c r="BY34" s="601" t="str">
        <f>IF('各会計、関係団体の財政状況及び健全化判断比率'!B68="","",'各会計、関係団体の財政状況及び健全化判断比率'!B68)</f>
        <v>児玉郡市広域市町村圏組合</v>
      </c>
      <c r="BZ34" s="601"/>
      <c r="CA34" s="601"/>
      <c r="CB34" s="601"/>
      <c r="CC34" s="601"/>
      <c r="CD34" s="601"/>
      <c r="CE34" s="601"/>
      <c r="CF34" s="601"/>
      <c r="CG34" s="601"/>
      <c r="CH34" s="601"/>
      <c r="CI34" s="601"/>
      <c r="CJ34" s="601"/>
      <c r="CK34" s="601"/>
      <c r="CL34" s="601"/>
      <c r="CM34" s="601"/>
      <c r="CN34" s="178"/>
      <c r="CO34" s="600" t="str">
        <f>IF(CQ34="","",MAX(C34:D43,U34:V43,AM34:AN43,BE34:BF43,BW34:BX43)+1)</f>
        <v/>
      </c>
      <c r="CP34" s="600"/>
      <c r="CQ34" s="601" t="str">
        <f>IF('各会計、関係団体の財政状況及び健全化判断比率'!BS7="","",'各会計、関係団体の財政状況及び健全化判断比率'!BS7)</f>
        <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x14ac:dyDescent="0.15">
      <c r="A35" s="178"/>
      <c r="B35" s="202"/>
      <c r="C35" s="600" t="str">
        <f>IF(E35="","",C34+1)</f>
        <v/>
      </c>
      <c r="D35" s="600"/>
      <c r="E35" s="601" t="str">
        <f>IF('各会計、関係団体の財政状況及び健全化判断比率'!B8="","",'各会計、関係団体の財政状況及び健全化判断比率'!B8)</f>
        <v/>
      </c>
      <c r="F35" s="601"/>
      <c r="G35" s="601"/>
      <c r="H35" s="601"/>
      <c r="I35" s="601"/>
      <c r="J35" s="601"/>
      <c r="K35" s="601"/>
      <c r="L35" s="601"/>
      <c r="M35" s="601"/>
      <c r="N35" s="601"/>
      <c r="O35" s="601"/>
      <c r="P35" s="601"/>
      <c r="Q35" s="601"/>
      <c r="R35" s="601"/>
      <c r="S35" s="601"/>
      <c r="T35" s="178"/>
      <c r="U35" s="600">
        <f>IF(W35="","",U34+1)</f>
        <v>3</v>
      </c>
      <c r="V35" s="600"/>
      <c r="W35" s="601" t="str">
        <f>IF('各会計、関係団体の財政状況及び健全化判断比率'!B29="","",'各会計、関係団体の財政状況及び健全化判断比率'!B29)</f>
        <v>介護保険特別会計</v>
      </c>
      <c r="X35" s="601"/>
      <c r="Y35" s="601"/>
      <c r="Z35" s="601"/>
      <c r="AA35" s="601"/>
      <c r="AB35" s="601"/>
      <c r="AC35" s="601"/>
      <c r="AD35" s="601"/>
      <c r="AE35" s="601"/>
      <c r="AF35" s="601"/>
      <c r="AG35" s="601"/>
      <c r="AH35" s="601"/>
      <c r="AI35" s="601"/>
      <c r="AJ35" s="601"/>
      <c r="AK35" s="601"/>
      <c r="AL35" s="178"/>
      <c r="AM35" s="600" t="str">
        <f t="shared" ref="AM35:AM43" si="0">IF(AO35="","",AM34+1)</f>
        <v/>
      </c>
      <c r="AN35" s="600"/>
      <c r="AO35" s="601"/>
      <c r="AP35" s="601"/>
      <c r="AQ35" s="601"/>
      <c r="AR35" s="601"/>
      <c r="AS35" s="601"/>
      <c r="AT35" s="601"/>
      <c r="AU35" s="601"/>
      <c r="AV35" s="601"/>
      <c r="AW35" s="601"/>
      <c r="AX35" s="601"/>
      <c r="AY35" s="601"/>
      <c r="AZ35" s="601"/>
      <c r="BA35" s="601"/>
      <c r="BB35" s="601"/>
      <c r="BC35" s="601"/>
      <c r="BD35" s="178"/>
      <c r="BE35" s="600">
        <f t="shared" ref="BE35:BE43" si="1">IF(BG35="","",BE34+1)</f>
        <v>7</v>
      </c>
      <c r="BF35" s="600"/>
      <c r="BG35" s="601" t="str">
        <f>IF('各会計、関係団体の財政状況及び健全化判断比率'!B33="","",'各会計、関係団体の財政状況及び健全化判断比率'!B33)</f>
        <v>農業集落排水処理事業特別会計</v>
      </c>
      <c r="BH35" s="601"/>
      <c r="BI35" s="601"/>
      <c r="BJ35" s="601"/>
      <c r="BK35" s="601"/>
      <c r="BL35" s="601"/>
      <c r="BM35" s="601"/>
      <c r="BN35" s="601"/>
      <c r="BO35" s="601"/>
      <c r="BP35" s="601"/>
      <c r="BQ35" s="601"/>
      <c r="BR35" s="601"/>
      <c r="BS35" s="601"/>
      <c r="BT35" s="601"/>
      <c r="BU35" s="601"/>
      <c r="BV35" s="178"/>
      <c r="BW35" s="600">
        <f t="shared" ref="BW35:BW43" si="2">IF(BY35="","",BW34+1)</f>
        <v>9</v>
      </c>
      <c r="BX35" s="600"/>
      <c r="BY35" s="601" t="str">
        <f>IF('各会計、関係団体の財政状況及び健全化判断比率'!B69="","",'各会計、関係団体の財政状況及び健全化判断比率'!B69)</f>
        <v>埼玉県後期高齢者医療広域連合</v>
      </c>
      <c r="BZ35" s="601"/>
      <c r="CA35" s="601"/>
      <c r="CB35" s="601"/>
      <c r="CC35" s="601"/>
      <c r="CD35" s="601"/>
      <c r="CE35" s="601"/>
      <c r="CF35" s="601"/>
      <c r="CG35" s="601"/>
      <c r="CH35" s="601"/>
      <c r="CI35" s="601"/>
      <c r="CJ35" s="601"/>
      <c r="CK35" s="601"/>
      <c r="CL35" s="601"/>
      <c r="CM35" s="601"/>
      <c r="CN35" s="178"/>
      <c r="CO35" s="600" t="str">
        <f t="shared" ref="CO35:CO43" si="3">IF(CQ35="","",CO34+1)</f>
        <v/>
      </c>
      <c r="CP35" s="600"/>
      <c r="CQ35" s="601" t="str">
        <f>IF('各会計、関係団体の財政状況及び健全化判断比率'!BS8="","",'各会計、関係団体の財政状況及び健全化判断比率'!BS8)</f>
        <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15">
      <c r="A36" s="178"/>
      <c r="B36" s="202"/>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8"/>
      <c r="U36" s="600">
        <f t="shared" ref="U36:U43" si="4">IF(W36="","",U35+1)</f>
        <v>4</v>
      </c>
      <c r="V36" s="600"/>
      <c r="W36" s="601" t="str">
        <f>IF('各会計、関係団体の財政状況及び健全化判断比率'!B30="","",'各会計、関係団体の財政状況及び健全化判断比率'!B30)</f>
        <v>後期高齢者医療特別会計</v>
      </c>
      <c r="X36" s="601"/>
      <c r="Y36" s="601"/>
      <c r="Z36" s="601"/>
      <c r="AA36" s="601"/>
      <c r="AB36" s="601"/>
      <c r="AC36" s="601"/>
      <c r="AD36" s="601"/>
      <c r="AE36" s="601"/>
      <c r="AF36" s="601"/>
      <c r="AG36" s="601"/>
      <c r="AH36" s="601"/>
      <c r="AI36" s="601"/>
      <c r="AJ36" s="601"/>
      <c r="AK36" s="601"/>
      <c r="AL36" s="178"/>
      <c r="AM36" s="600" t="str">
        <f t="shared" si="0"/>
        <v/>
      </c>
      <c r="AN36" s="600"/>
      <c r="AO36" s="601"/>
      <c r="AP36" s="601"/>
      <c r="AQ36" s="601"/>
      <c r="AR36" s="601"/>
      <c r="AS36" s="601"/>
      <c r="AT36" s="601"/>
      <c r="AU36" s="601"/>
      <c r="AV36" s="601"/>
      <c r="AW36" s="601"/>
      <c r="AX36" s="601"/>
      <c r="AY36" s="601"/>
      <c r="AZ36" s="601"/>
      <c r="BA36" s="601"/>
      <c r="BB36" s="601"/>
      <c r="BC36" s="601"/>
      <c r="BD36" s="178"/>
      <c r="BE36" s="600" t="str">
        <f t="shared" si="1"/>
        <v/>
      </c>
      <c r="BF36" s="600"/>
      <c r="BG36" s="601"/>
      <c r="BH36" s="601"/>
      <c r="BI36" s="601"/>
      <c r="BJ36" s="601"/>
      <c r="BK36" s="601"/>
      <c r="BL36" s="601"/>
      <c r="BM36" s="601"/>
      <c r="BN36" s="601"/>
      <c r="BO36" s="601"/>
      <c r="BP36" s="601"/>
      <c r="BQ36" s="601"/>
      <c r="BR36" s="601"/>
      <c r="BS36" s="601"/>
      <c r="BT36" s="601"/>
      <c r="BU36" s="601"/>
      <c r="BV36" s="178"/>
      <c r="BW36" s="600">
        <f t="shared" si="2"/>
        <v>10</v>
      </c>
      <c r="BX36" s="600"/>
      <c r="BY36" s="601" t="str">
        <f>IF('各会計、関係団体の財政状況及び健全化判断比率'!B70="","",'各会計、関係団体の財政状況及び健全化判断比率'!B70)</f>
        <v>埼玉県後期高齢者医療広域連合</v>
      </c>
      <c r="BZ36" s="601"/>
      <c r="CA36" s="601"/>
      <c r="CB36" s="601"/>
      <c r="CC36" s="601"/>
      <c r="CD36" s="601"/>
      <c r="CE36" s="601"/>
      <c r="CF36" s="601"/>
      <c r="CG36" s="601"/>
      <c r="CH36" s="601"/>
      <c r="CI36" s="601"/>
      <c r="CJ36" s="601"/>
      <c r="CK36" s="601"/>
      <c r="CL36" s="601"/>
      <c r="CM36" s="601"/>
      <c r="CN36" s="178"/>
      <c r="CO36" s="600" t="str">
        <f t="shared" si="3"/>
        <v/>
      </c>
      <c r="CP36" s="600"/>
      <c r="CQ36" s="601" t="str">
        <f>IF('各会計、関係団体の財政状況及び健全化判断比率'!BS9="","",'各会計、関係団体の財政状況及び健全化判断比率'!BS9)</f>
        <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15">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t="str">
        <f t="shared" si="4"/>
        <v/>
      </c>
      <c r="V37" s="600"/>
      <c r="W37" s="601"/>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11</v>
      </c>
      <c r="BX37" s="600"/>
      <c r="BY37" s="601" t="str">
        <f>IF('各会計、関係団体の財政状況及び健全化判断比率'!B71="","",'各会計、関係団体の財政状況及び健全化判断比率'!B71)</f>
        <v>埼玉県市町村総合事務組合</v>
      </c>
      <c r="BZ37" s="601"/>
      <c r="CA37" s="601"/>
      <c r="CB37" s="601"/>
      <c r="CC37" s="601"/>
      <c r="CD37" s="601"/>
      <c r="CE37" s="601"/>
      <c r="CF37" s="601"/>
      <c r="CG37" s="601"/>
      <c r="CH37" s="601"/>
      <c r="CI37" s="601"/>
      <c r="CJ37" s="601"/>
      <c r="CK37" s="601"/>
      <c r="CL37" s="601"/>
      <c r="CM37" s="601"/>
      <c r="CN37" s="178"/>
      <c r="CO37" s="600" t="str">
        <f t="shared" si="3"/>
        <v/>
      </c>
      <c r="CP37" s="600"/>
      <c r="CQ37" s="601" t="str">
        <f>IF('各会計、関係団体の財政状況及び健全化判断比率'!BS10="","",'各会計、関係団体の財政状況及び健全化判断比率'!BS10)</f>
        <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15">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12</v>
      </c>
      <c r="BX38" s="600"/>
      <c r="BY38" s="601" t="str">
        <f>IF('各会計、関係団体の財政状況及び健全化判断比率'!B72="","",'各会計、関係団体の財政状況及び健全化判断比率'!B72)</f>
        <v>埼玉県市町村総合事務組合</v>
      </c>
      <c r="BZ38" s="601"/>
      <c r="CA38" s="601"/>
      <c r="CB38" s="601"/>
      <c r="CC38" s="601"/>
      <c r="CD38" s="601"/>
      <c r="CE38" s="601"/>
      <c r="CF38" s="601"/>
      <c r="CG38" s="601"/>
      <c r="CH38" s="601"/>
      <c r="CI38" s="601"/>
      <c r="CJ38" s="601"/>
      <c r="CK38" s="601"/>
      <c r="CL38" s="601"/>
      <c r="CM38" s="601"/>
      <c r="CN38" s="178"/>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15">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f t="shared" si="2"/>
        <v>13</v>
      </c>
      <c r="BX39" s="600"/>
      <c r="BY39" s="601" t="str">
        <f>IF('各会計、関係団体の財政状況及び健全化判断比率'!B73="","",'各会計、関係団体の財政状況及び健全化判断比率'!B73)</f>
        <v>彩の国さいたま人づくり広域連合</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15">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t="str">
        <f t="shared" si="2"/>
        <v/>
      </c>
      <c r="BX40" s="600"/>
      <c r="BY40" s="601" t="str">
        <f>IF('各会計、関係団体の財政状況及び健全化判断比率'!B74="","",'各会計、関係団体の財政状況及び健全化判断比率'!B74)</f>
        <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15">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t="str">
        <f t="shared" si="2"/>
        <v/>
      </c>
      <c r="BX41" s="600"/>
      <c r="BY41" s="601" t="str">
        <f>IF('各会計、関係団体の財政状況及び健全化判断比率'!B75="","",'各会計、関係団体の財政状況及び健全化判断比率'!B75)</f>
        <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15">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t="str">
        <f t="shared" si="2"/>
        <v/>
      </c>
      <c r="BX42" s="600"/>
      <c r="BY42" s="601" t="str">
        <f>IF('各会計、関係団体の財政状況及び健全化判断比率'!B76="","",'各会計、関係団体の財政状況及び健全化判断比率'!B76)</f>
        <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15">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t="str">
        <f t="shared" si="2"/>
        <v/>
      </c>
      <c r="BX43" s="600"/>
      <c r="BY43" s="601" t="str">
        <f>IF('各会計、関係団体の財政状況及び健全化判断比率'!B77="","",'各会計、関係団体の財政状況及び健全化判断比率'!B77)</f>
        <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208</v>
      </c>
      <c r="E46" s="603" t="s">
        <v>209</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15">
      <c r="E47" s="603" t="s">
        <v>210</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15">
      <c r="E48" s="603" t="s">
        <v>211</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15">
      <c r="E49" s="604" t="s">
        <v>212</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15">
      <c r="E50" s="603" t="s">
        <v>213</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15">
      <c r="E51" s="603" t="s">
        <v>214</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15">
      <c r="E52" s="603" t="s">
        <v>215</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15">
      <c r="E53" s="177" t="s">
        <v>595</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179" t="s">
        <v>565</v>
      </c>
      <c r="D34" s="1179"/>
      <c r="E34" s="1180"/>
      <c r="F34" s="32">
        <v>14.02</v>
      </c>
      <c r="G34" s="33">
        <v>11.68</v>
      </c>
      <c r="H34" s="33">
        <v>12.84</v>
      </c>
      <c r="I34" s="33">
        <v>11.76</v>
      </c>
      <c r="J34" s="34">
        <v>16.45</v>
      </c>
      <c r="K34" s="22"/>
      <c r="L34" s="22"/>
      <c r="M34" s="22"/>
      <c r="N34" s="22"/>
      <c r="O34" s="22"/>
      <c r="P34" s="22"/>
    </row>
    <row r="35" spans="1:16" ht="39" customHeight="1" x14ac:dyDescent="0.15">
      <c r="A35" s="22"/>
      <c r="B35" s="35"/>
      <c r="C35" s="1173" t="s">
        <v>566</v>
      </c>
      <c r="D35" s="1174"/>
      <c r="E35" s="1175"/>
      <c r="F35" s="36">
        <v>18.96</v>
      </c>
      <c r="G35" s="37">
        <v>20.03</v>
      </c>
      <c r="H35" s="37">
        <v>17.989999999999998</v>
      </c>
      <c r="I35" s="37">
        <v>15.91</v>
      </c>
      <c r="J35" s="38">
        <v>15.38</v>
      </c>
      <c r="K35" s="22"/>
      <c r="L35" s="22"/>
      <c r="M35" s="22"/>
      <c r="N35" s="22"/>
      <c r="O35" s="22"/>
      <c r="P35" s="22"/>
    </row>
    <row r="36" spans="1:16" ht="39" customHeight="1" x14ac:dyDescent="0.15">
      <c r="A36" s="22"/>
      <c r="B36" s="35"/>
      <c r="C36" s="1173" t="s">
        <v>567</v>
      </c>
      <c r="D36" s="1174"/>
      <c r="E36" s="1175"/>
      <c r="F36" s="36">
        <v>2.38</v>
      </c>
      <c r="G36" s="37">
        <v>1.41</v>
      </c>
      <c r="H36" s="37">
        <v>1.3</v>
      </c>
      <c r="I36" s="37">
        <v>1.67</v>
      </c>
      <c r="J36" s="38">
        <v>1.17</v>
      </c>
      <c r="K36" s="22"/>
      <c r="L36" s="22"/>
      <c r="M36" s="22"/>
      <c r="N36" s="22"/>
      <c r="O36" s="22"/>
      <c r="P36" s="22"/>
    </row>
    <row r="37" spans="1:16" ht="39" customHeight="1" x14ac:dyDescent="0.15">
      <c r="A37" s="22"/>
      <c r="B37" s="35"/>
      <c r="C37" s="1173" t="s">
        <v>568</v>
      </c>
      <c r="D37" s="1174"/>
      <c r="E37" s="1175"/>
      <c r="F37" s="36">
        <v>0.92</v>
      </c>
      <c r="G37" s="37">
        <v>1</v>
      </c>
      <c r="H37" s="37">
        <v>0.84</v>
      </c>
      <c r="I37" s="37">
        <v>0.93</v>
      </c>
      <c r="J37" s="38">
        <v>1.1599999999999999</v>
      </c>
      <c r="K37" s="22"/>
      <c r="L37" s="22"/>
      <c r="M37" s="22"/>
      <c r="N37" s="22"/>
      <c r="O37" s="22"/>
      <c r="P37" s="22"/>
    </row>
    <row r="38" spans="1:16" ht="39" customHeight="1" x14ac:dyDescent="0.15">
      <c r="A38" s="22"/>
      <c r="B38" s="35"/>
      <c r="C38" s="1173" t="s">
        <v>569</v>
      </c>
      <c r="D38" s="1174"/>
      <c r="E38" s="1175"/>
      <c r="F38" s="36">
        <v>0.36</v>
      </c>
      <c r="G38" s="37">
        <v>0.61</v>
      </c>
      <c r="H38" s="37">
        <v>0.12</v>
      </c>
      <c r="I38" s="37">
        <v>0.86</v>
      </c>
      <c r="J38" s="38">
        <v>0.75</v>
      </c>
      <c r="K38" s="22"/>
      <c r="L38" s="22"/>
      <c r="M38" s="22"/>
      <c r="N38" s="22"/>
      <c r="O38" s="22"/>
      <c r="P38" s="22"/>
    </row>
    <row r="39" spans="1:16" ht="39" customHeight="1" x14ac:dyDescent="0.15">
      <c r="A39" s="22"/>
      <c r="B39" s="35"/>
      <c r="C39" s="1173" t="s">
        <v>570</v>
      </c>
      <c r="D39" s="1174"/>
      <c r="E39" s="1175"/>
      <c r="F39" s="36">
        <v>7.0000000000000007E-2</v>
      </c>
      <c r="G39" s="37">
        <v>0.14000000000000001</v>
      </c>
      <c r="H39" s="37">
        <v>0.01</v>
      </c>
      <c r="I39" s="37">
        <v>0.15</v>
      </c>
      <c r="J39" s="38">
        <v>0.14000000000000001</v>
      </c>
      <c r="K39" s="22"/>
      <c r="L39" s="22"/>
      <c r="M39" s="22"/>
      <c r="N39" s="22"/>
      <c r="O39" s="22"/>
      <c r="P39" s="22"/>
    </row>
    <row r="40" spans="1:16" ht="39" customHeight="1" x14ac:dyDescent="0.15">
      <c r="A40" s="22"/>
      <c r="B40" s="35"/>
      <c r="C40" s="1173" t="s">
        <v>571</v>
      </c>
      <c r="D40" s="1174"/>
      <c r="E40" s="1175"/>
      <c r="F40" s="36">
        <v>0.11</v>
      </c>
      <c r="G40" s="37">
        <v>0.01</v>
      </c>
      <c r="H40" s="37">
        <v>0.02</v>
      </c>
      <c r="I40" s="37">
        <v>0.02</v>
      </c>
      <c r="J40" s="38">
        <v>0.01</v>
      </c>
      <c r="K40" s="22"/>
      <c r="L40" s="22"/>
      <c r="M40" s="22"/>
      <c r="N40" s="22"/>
      <c r="O40" s="22"/>
      <c r="P40" s="22"/>
    </row>
    <row r="41" spans="1:16" ht="39" customHeight="1" x14ac:dyDescent="0.15">
      <c r="A41" s="22"/>
      <c r="B41" s="35"/>
      <c r="C41" s="1173"/>
      <c r="D41" s="1174"/>
      <c r="E41" s="1175"/>
      <c r="F41" s="36"/>
      <c r="G41" s="37"/>
      <c r="H41" s="37"/>
      <c r="I41" s="37"/>
      <c r="J41" s="38"/>
      <c r="K41" s="22"/>
      <c r="L41" s="22"/>
      <c r="M41" s="22"/>
      <c r="N41" s="22"/>
      <c r="O41" s="22"/>
      <c r="P41" s="22"/>
    </row>
    <row r="42" spans="1:16" ht="39" customHeight="1" x14ac:dyDescent="0.15">
      <c r="A42" s="22"/>
      <c r="B42" s="39"/>
      <c r="C42" s="1173" t="s">
        <v>572</v>
      </c>
      <c r="D42" s="1174"/>
      <c r="E42" s="1175"/>
      <c r="F42" s="36" t="s">
        <v>517</v>
      </c>
      <c r="G42" s="37" t="s">
        <v>517</v>
      </c>
      <c r="H42" s="37" t="s">
        <v>517</v>
      </c>
      <c r="I42" s="37" t="s">
        <v>517</v>
      </c>
      <c r="J42" s="38" t="s">
        <v>517</v>
      </c>
      <c r="K42" s="22"/>
      <c r="L42" s="22"/>
      <c r="M42" s="22"/>
      <c r="N42" s="22"/>
      <c r="O42" s="22"/>
      <c r="P42" s="22"/>
    </row>
    <row r="43" spans="1:16" ht="39" customHeight="1" thickBot="1" x14ac:dyDescent="0.2">
      <c r="A43" s="22"/>
      <c r="B43" s="40"/>
      <c r="C43" s="1176" t="s">
        <v>573</v>
      </c>
      <c r="D43" s="1177"/>
      <c r="E43" s="1178"/>
      <c r="F43" s="41">
        <v>0.12</v>
      </c>
      <c r="G43" s="42">
        <v>0.21</v>
      </c>
      <c r="H43" s="42">
        <v>0.04</v>
      </c>
      <c r="I43" s="42" t="s">
        <v>517</v>
      </c>
      <c r="J43" s="43" t="s">
        <v>517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8YePrWA/em5Lt0r9oaSGSY3xBtyS9nlixDV+FOzPx+ufhl2KbP6Ty2e3P7ZUmN7O7dFv/V7ckGfWzoCXE8aHqw==" saltValue="sqOsJBXMhu7y5E/+naGY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181" t="s">
        <v>11</v>
      </c>
      <c r="C45" s="1182"/>
      <c r="D45" s="58"/>
      <c r="E45" s="1187" t="s">
        <v>12</v>
      </c>
      <c r="F45" s="1187"/>
      <c r="G45" s="1187"/>
      <c r="H45" s="1187"/>
      <c r="I45" s="1187"/>
      <c r="J45" s="1188"/>
      <c r="K45" s="59">
        <v>323</v>
      </c>
      <c r="L45" s="60">
        <v>329</v>
      </c>
      <c r="M45" s="60">
        <v>360</v>
      </c>
      <c r="N45" s="60">
        <v>412</v>
      </c>
      <c r="O45" s="61">
        <v>442</v>
      </c>
      <c r="P45" s="48"/>
      <c r="Q45" s="48"/>
      <c r="R45" s="48"/>
      <c r="S45" s="48"/>
      <c r="T45" s="48"/>
      <c r="U45" s="48"/>
    </row>
    <row r="46" spans="1:21" ht="30.75" customHeight="1" x14ac:dyDescent="0.15">
      <c r="A46" s="48"/>
      <c r="B46" s="1183"/>
      <c r="C46" s="1184"/>
      <c r="D46" s="62"/>
      <c r="E46" s="1189" t="s">
        <v>13</v>
      </c>
      <c r="F46" s="1189"/>
      <c r="G46" s="1189"/>
      <c r="H46" s="1189"/>
      <c r="I46" s="1189"/>
      <c r="J46" s="1190"/>
      <c r="K46" s="63" t="s">
        <v>517</v>
      </c>
      <c r="L46" s="64" t="s">
        <v>517</v>
      </c>
      <c r="M46" s="64" t="s">
        <v>517</v>
      </c>
      <c r="N46" s="64" t="s">
        <v>517</v>
      </c>
      <c r="O46" s="65" t="s">
        <v>517</v>
      </c>
      <c r="P46" s="48"/>
      <c r="Q46" s="48"/>
      <c r="R46" s="48"/>
      <c r="S46" s="48"/>
      <c r="T46" s="48"/>
      <c r="U46" s="48"/>
    </row>
    <row r="47" spans="1:21" ht="30.75" customHeight="1" x14ac:dyDescent="0.15">
      <c r="A47" s="48"/>
      <c r="B47" s="1183"/>
      <c r="C47" s="1184"/>
      <c r="D47" s="62"/>
      <c r="E47" s="1189" t="s">
        <v>14</v>
      </c>
      <c r="F47" s="1189"/>
      <c r="G47" s="1189"/>
      <c r="H47" s="1189"/>
      <c r="I47" s="1189"/>
      <c r="J47" s="1190"/>
      <c r="K47" s="63" t="s">
        <v>517</v>
      </c>
      <c r="L47" s="64" t="s">
        <v>517</v>
      </c>
      <c r="M47" s="64" t="s">
        <v>517</v>
      </c>
      <c r="N47" s="64" t="s">
        <v>517</v>
      </c>
      <c r="O47" s="65" t="s">
        <v>517</v>
      </c>
      <c r="P47" s="48"/>
      <c r="Q47" s="48"/>
      <c r="R47" s="48"/>
      <c r="S47" s="48"/>
      <c r="T47" s="48"/>
      <c r="U47" s="48"/>
    </row>
    <row r="48" spans="1:21" ht="30.75" customHeight="1" x14ac:dyDescent="0.15">
      <c r="A48" s="48"/>
      <c r="B48" s="1183"/>
      <c r="C48" s="1184"/>
      <c r="D48" s="62"/>
      <c r="E48" s="1189" t="s">
        <v>15</v>
      </c>
      <c r="F48" s="1189"/>
      <c r="G48" s="1189"/>
      <c r="H48" s="1189"/>
      <c r="I48" s="1189"/>
      <c r="J48" s="1190"/>
      <c r="K48" s="63">
        <v>177</v>
      </c>
      <c r="L48" s="64">
        <v>179</v>
      </c>
      <c r="M48" s="64">
        <v>170</v>
      </c>
      <c r="N48" s="64">
        <v>191</v>
      </c>
      <c r="O48" s="65">
        <v>178</v>
      </c>
      <c r="P48" s="48"/>
      <c r="Q48" s="48"/>
      <c r="R48" s="48"/>
      <c r="S48" s="48"/>
      <c r="T48" s="48"/>
      <c r="U48" s="48"/>
    </row>
    <row r="49" spans="1:21" ht="30.75" customHeight="1" x14ac:dyDescent="0.15">
      <c r="A49" s="48"/>
      <c r="B49" s="1183"/>
      <c r="C49" s="1184"/>
      <c r="D49" s="62"/>
      <c r="E49" s="1189" t="s">
        <v>16</v>
      </c>
      <c r="F49" s="1189"/>
      <c r="G49" s="1189"/>
      <c r="H49" s="1189"/>
      <c r="I49" s="1189"/>
      <c r="J49" s="1190"/>
      <c r="K49" s="63">
        <v>44</v>
      </c>
      <c r="L49" s="64">
        <v>49</v>
      </c>
      <c r="M49" s="64">
        <v>50</v>
      </c>
      <c r="N49" s="64">
        <v>43</v>
      </c>
      <c r="O49" s="65">
        <v>43</v>
      </c>
      <c r="P49" s="48"/>
      <c r="Q49" s="48"/>
      <c r="R49" s="48"/>
      <c r="S49" s="48"/>
      <c r="T49" s="48"/>
      <c r="U49" s="48"/>
    </row>
    <row r="50" spans="1:21" ht="30.75" customHeight="1" x14ac:dyDescent="0.15">
      <c r="A50" s="48"/>
      <c r="B50" s="1183"/>
      <c r="C50" s="1184"/>
      <c r="D50" s="62"/>
      <c r="E50" s="1189" t="s">
        <v>17</v>
      </c>
      <c r="F50" s="1189"/>
      <c r="G50" s="1189"/>
      <c r="H50" s="1189"/>
      <c r="I50" s="1189"/>
      <c r="J50" s="1190"/>
      <c r="K50" s="63" t="s">
        <v>517</v>
      </c>
      <c r="L50" s="64" t="s">
        <v>517</v>
      </c>
      <c r="M50" s="64" t="s">
        <v>517</v>
      </c>
      <c r="N50" s="64" t="s">
        <v>517</v>
      </c>
      <c r="O50" s="65" t="s">
        <v>517</v>
      </c>
      <c r="P50" s="48"/>
      <c r="Q50" s="48"/>
      <c r="R50" s="48"/>
      <c r="S50" s="48"/>
      <c r="T50" s="48"/>
      <c r="U50" s="48"/>
    </row>
    <row r="51" spans="1:21" ht="30.75" customHeight="1" x14ac:dyDescent="0.15">
      <c r="A51" s="48"/>
      <c r="B51" s="1185"/>
      <c r="C51" s="1186"/>
      <c r="D51" s="66"/>
      <c r="E51" s="1189" t="s">
        <v>18</v>
      </c>
      <c r="F51" s="1189"/>
      <c r="G51" s="1189"/>
      <c r="H51" s="1189"/>
      <c r="I51" s="1189"/>
      <c r="J51" s="1190"/>
      <c r="K51" s="63" t="s">
        <v>517</v>
      </c>
      <c r="L51" s="64" t="s">
        <v>517</v>
      </c>
      <c r="M51" s="64" t="s">
        <v>517</v>
      </c>
      <c r="N51" s="64" t="s">
        <v>517</v>
      </c>
      <c r="O51" s="65" t="s">
        <v>517</v>
      </c>
      <c r="P51" s="48"/>
      <c r="Q51" s="48"/>
      <c r="R51" s="48"/>
      <c r="S51" s="48"/>
      <c r="T51" s="48"/>
      <c r="U51" s="48"/>
    </row>
    <row r="52" spans="1:21" ht="30.75" customHeight="1" x14ac:dyDescent="0.15">
      <c r="A52" s="48"/>
      <c r="B52" s="1191" t="s">
        <v>19</v>
      </c>
      <c r="C52" s="1192"/>
      <c r="D52" s="66"/>
      <c r="E52" s="1189" t="s">
        <v>20</v>
      </c>
      <c r="F52" s="1189"/>
      <c r="G52" s="1189"/>
      <c r="H52" s="1189"/>
      <c r="I52" s="1189"/>
      <c r="J52" s="1190"/>
      <c r="K52" s="63">
        <v>384</v>
      </c>
      <c r="L52" s="64">
        <v>399</v>
      </c>
      <c r="M52" s="64">
        <v>400</v>
      </c>
      <c r="N52" s="64">
        <v>402</v>
      </c>
      <c r="O52" s="65">
        <v>407</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160</v>
      </c>
      <c r="L53" s="69">
        <v>158</v>
      </c>
      <c r="M53" s="69">
        <v>180</v>
      </c>
      <c r="N53" s="69">
        <v>244</v>
      </c>
      <c r="O53" s="70">
        <v>256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15">
      <c r="B57" s="1197" t="s">
        <v>25</v>
      </c>
      <c r="C57" s="1198"/>
      <c r="D57" s="1201" t="s">
        <v>26</v>
      </c>
      <c r="E57" s="1202"/>
      <c r="F57" s="1202"/>
      <c r="G57" s="1202"/>
      <c r="H57" s="1202"/>
      <c r="I57" s="1202"/>
      <c r="J57" s="1203"/>
      <c r="K57" s="83"/>
      <c r="L57" s="84"/>
      <c r="M57" s="84"/>
      <c r="N57" s="84"/>
      <c r="O57" s="85"/>
    </row>
    <row r="58" spans="1:21" ht="31.5" customHeight="1" thickBot="1" x14ac:dyDescent="0.2">
      <c r="B58" s="1199"/>
      <c r="C58" s="1200"/>
      <c r="D58" s="1204" t="s">
        <v>27</v>
      </c>
      <c r="E58" s="1205"/>
      <c r="F58" s="1205"/>
      <c r="G58" s="1205"/>
      <c r="H58" s="1205"/>
      <c r="I58" s="1205"/>
      <c r="J58" s="120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WvfFLuagOGHby6Vktmj3W4CiAt4FlfDu9tugU01lTnzwjHirAw8R8eG/og5uUii1QXd/P+A+w8vByoF/HkPpQ==" saltValue="3g7cLba7Ffc5R/+g2/IAa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558</v>
      </c>
      <c r="J40" s="100" t="s">
        <v>559</v>
      </c>
      <c r="K40" s="100" t="s">
        <v>560</v>
      </c>
      <c r="L40" s="100" t="s">
        <v>561</v>
      </c>
      <c r="M40" s="101" t="s">
        <v>562</v>
      </c>
    </row>
    <row r="41" spans="2:13" ht="27.75" customHeight="1" x14ac:dyDescent="0.15">
      <c r="B41" s="1207" t="s">
        <v>30</v>
      </c>
      <c r="C41" s="1208"/>
      <c r="D41" s="102"/>
      <c r="E41" s="1213" t="s">
        <v>31</v>
      </c>
      <c r="F41" s="1213"/>
      <c r="G41" s="1213"/>
      <c r="H41" s="1214"/>
      <c r="I41" s="351">
        <v>4227</v>
      </c>
      <c r="J41" s="352">
        <v>4346</v>
      </c>
      <c r="K41" s="352">
        <v>4621</v>
      </c>
      <c r="L41" s="352">
        <v>4667</v>
      </c>
      <c r="M41" s="353">
        <v>4502</v>
      </c>
    </row>
    <row r="42" spans="2:13" ht="27.75" customHeight="1" x14ac:dyDescent="0.15">
      <c r="B42" s="1209"/>
      <c r="C42" s="1210"/>
      <c r="D42" s="103"/>
      <c r="E42" s="1215" t="s">
        <v>32</v>
      </c>
      <c r="F42" s="1215"/>
      <c r="G42" s="1215"/>
      <c r="H42" s="1216"/>
      <c r="I42" s="354" t="s">
        <v>517</v>
      </c>
      <c r="J42" s="355" t="s">
        <v>517</v>
      </c>
      <c r="K42" s="355" t="s">
        <v>517</v>
      </c>
      <c r="L42" s="355" t="s">
        <v>517</v>
      </c>
      <c r="M42" s="356" t="s">
        <v>517</v>
      </c>
    </row>
    <row r="43" spans="2:13" ht="27.75" customHeight="1" x14ac:dyDescent="0.15">
      <c r="B43" s="1209"/>
      <c r="C43" s="1210"/>
      <c r="D43" s="103"/>
      <c r="E43" s="1215" t="s">
        <v>33</v>
      </c>
      <c r="F43" s="1215"/>
      <c r="G43" s="1215"/>
      <c r="H43" s="1216"/>
      <c r="I43" s="354">
        <v>1999</v>
      </c>
      <c r="J43" s="355">
        <v>1838</v>
      </c>
      <c r="K43" s="355">
        <v>1694</v>
      </c>
      <c r="L43" s="355">
        <v>1602</v>
      </c>
      <c r="M43" s="356">
        <v>1510</v>
      </c>
    </row>
    <row r="44" spans="2:13" ht="27.75" customHeight="1" x14ac:dyDescent="0.15">
      <c r="B44" s="1209"/>
      <c r="C44" s="1210"/>
      <c r="D44" s="103"/>
      <c r="E44" s="1215" t="s">
        <v>34</v>
      </c>
      <c r="F44" s="1215"/>
      <c r="G44" s="1215"/>
      <c r="H44" s="1216"/>
      <c r="I44" s="354">
        <v>244</v>
      </c>
      <c r="J44" s="355">
        <v>231</v>
      </c>
      <c r="K44" s="355">
        <v>189</v>
      </c>
      <c r="L44" s="355">
        <v>154</v>
      </c>
      <c r="M44" s="356">
        <v>150</v>
      </c>
    </row>
    <row r="45" spans="2:13" ht="27.75" customHeight="1" x14ac:dyDescent="0.15">
      <c r="B45" s="1209"/>
      <c r="C45" s="1210"/>
      <c r="D45" s="103"/>
      <c r="E45" s="1215" t="s">
        <v>35</v>
      </c>
      <c r="F45" s="1215"/>
      <c r="G45" s="1215"/>
      <c r="H45" s="1216"/>
      <c r="I45" s="354">
        <v>1051</v>
      </c>
      <c r="J45" s="355">
        <v>1025</v>
      </c>
      <c r="K45" s="355">
        <v>1017</v>
      </c>
      <c r="L45" s="355">
        <v>1041</v>
      </c>
      <c r="M45" s="356">
        <v>1011</v>
      </c>
    </row>
    <row r="46" spans="2:13" ht="27.75" customHeight="1" x14ac:dyDescent="0.15">
      <c r="B46" s="1209"/>
      <c r="C46" s="1210"/>
      <c r="D46" s="104"/>
      <c r="E46" s="1215" t="s">
        <v>36</v>
      </c>
      <c r="F46" s="1215"/>
      <c r="G46" s="1215"/>
      <c r="H46" s="1216"/>
      <c r="I46" s="354" t="s">
        <v>517</v>
      </c>
      <c r="J46" s="355" t="s">
        <v>517</v>
      </c>
      <c r="K46" s="355" t="s">
        <v>517</v>
      </c>
      <c r="L46" s="355" t="s">
        <v>517</v>
      </c>
      <c r="M46" s="356" t="s">
        <v>517</v>
      </c>
    </row>
    <row r="47" spans="2:13" ht="27.75" customHeight="1" x14ac:dyDescent="0.15">
      <c r="B47" s="1209"/>
      <c r="C47" s="1210"/>
      <c r="D47" s="105"/>
      <c r="E47" s="1217" t="s">
        <v>37</v>
      </c>
      <c r="F47" s="1218"/>
      <c r="G47" s="1218"/>
      <c r="H47" s="1219"/>
      <c r="I47" s="354" t="s">
        <v>517</v>
      </c>
      <c r="J47" s="355" t="s">
        <v>517</v>
      </c>
      <c r="K47" s="355" t="s">
        <v>517</v>
      </c>
      <c r="L47" s="355" t="s">
        <v>517</v>
      </c>
      <c r="M47" s="356" t="s">
        <v>517</v>
      </c>
    </row>
    <row r="48" spans="2:13" ht="27.75" customHeight="1" x14ac:dyDescent="0.15">
      <c r="B48" s="1209"/>
      <c r="C48" s="1210"/>
      <c r="D48" s="103"/>
      <c r="E48" s="1215" t="s">
        <v>38</v>
      </c>
      <c r="F48" s="1215"/>
      <c r="G48" s="1215"/>
      <c r="H48" s="1216"/>
      <c r="I48" s="354" t="s">
        <v>517</v>
      </c>
      <c r="J48" s="355" t="s">
        <v>517</v>
      </c>
      <c r="K48" s="355" t="s">
        <v>517</v>
      </c>
      <c r="L48" s="355" t="s">
        <v>517</v>
      </c>
      <c r="M48" s="356" t="s">
        <v>517</v>
      </c>
    </row>
    <row r="49" spans="2:13" ht="27.75" customHeight="1" x14ac:dyDescent="0.15">
      <c r="B49" s="1211"/>
      <c r="C49" s="1212"/>
      <c r="D49" s="103"/>
      <c r="E49" s="1215" t="s">
        <v>39</v>
      </c>
      <c r="F49" s="1215"/>
      <c r="G49" s="1215"/>
      <c r="H49" s="1216"/>
      <c r="I49" s="354" t="s">
        <v>517</v>
      </c>
      <c r="J49" s="355" t="s">
        <v>517</v>
      </c>
      <c r="K49" s="355" t="s">
        <v>517</v>
      </c>
      <c r="L49" s="355" t="s">
        <v>517</v>
      </c>
      <c r="M49" s="356" t="s">
        <v>517</v>
      </c>
    </row>
    <row r="50" spans="2:13" ht="27.75" customHeight="1" x14ac:dyDescent="0.15">
      <c r="B50" s="1220" t="s">
        <v>40</v>
      </c>
      <c r="C50" s="1221"/>
      <c r="D50" s="106"/>
      <c r="E50" s="1215" t="s">
        <v>41</v>
      </c>
      <c r="F50" s="1215"/>
      <c r="G50" s="1215"/>
      <c r="H50" s="1216"/>
      <c r="I50" s="354">
        <v>1471</v>
      </c>
      <c r="J50" s="355">
        <v>1664</v>
      </c>
      <c r="K50" s="355">
        <v>1796</v>
      </c>
      <c r="L50" s="355">
        <v>1877</v>
      </c>
      <c r="M50" s="356">
        <v>2425</v>
      </c>
    </row>
    <row r="51" spans="2:13" ht="27.75" customHeight="1" x14ac:dyDescent="0.15">
      <c r="B51" s="1209"/>
      <c r="C51" s="1210"/>
      <c r="D51" s="103"/>
      <c r="E51" s="1215" t="s">
        <v>42</v>
      </c>
      <c r="F51" s="1215"/>
      <c r="G51" s="1215"/>
      <c r="H51" s="1216"/>
      <c r="I51" s="354">
        <v>1</v>
      </c>
      <c r="J51" s="355">
        <v>1</v>
      </c>
      <c r="K51" s="355">
        <v>1</v>
      </c>
      <c r="L51" s="355">
        <v>1</v>
      </c>
      <c r="M51" s="356" t="s">
        <v>517</v>
      </c>
    </row>
    <row r="52" spans="2:13" ht="27.75" customHeight="1" x14ac:dyDescent="0.15">
      <c r="B52" s="1211"/>
      <c r="C52" s="1212"/>
      <c r="D52" s="103"/>
      <c r="E52" s="1215" t="s">
        <v>43</v>
      </c>
      <c r="F52" s="1215"/>
      <c r="G52" s="1215"/>
      <c r="H52" s="1216"/>
      <c r="I52" s="354">
        <v>4816</v>
      </c>
      <c r="J52" s="355">
        <v>5157</v>
      </c>
      <c r="K52" s="355">
        <v>5010</v>
      </c>
      <c r="L52" s="355">
        <v>4908</v>
      </c>
      <c r="M52" s="356">
        <v>4804</v>
      </c>
    </row>
    <row r="53" spans="2:13" ht="27.75" customHeight="1" thickBot="1" x14ac:dyDescent="0.2">
      <c r="B53" s="1222" t="s">
        <v>44</v>
      </c>
      <c r="C53" s="1223"/>
      <c r="D53" s="107"/>
      <c r="E53" s="1224" t="s">
        <v>45</v>
      </c>
      <c r="F53" s="1224"/>
      <c r="G53" s="1224"/>
      <c r="H53" s="1225"/>
      <c r="I53" s="357">
        <v>1234</v>
      </c>
      <c r="J53" s="358">
        <v>618</v>
      </c>
      <c r="K53" s="358">
        <v>714</v>
      </c>
      <c r="L53" s="358">
        <v>679</v>
      </c>
      <c r="M53" s="359">
        <v>-56</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mssxe6bxWzEDx4HX2PjXAVXQBi8yHzNUa39iaEFw0Ozq6uPjX28dFcgVswp9ZVNy6tcHbS/ZwGP5kimrj062Pw==" saltValue="MAq2f8cKh+SGFVu23qwR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560</v>
      </c>
      <c r="G54" s="116" t="s">
        <v>561</v>
      </c>
      <c r="H54" s="117" t="s">
        <v>562</v>
      </c>
    </row>
    <row r="55" spans="2:8" ht="52.5" customHeight="1" x14ac:dyDescent="0.15">
      <c r="B55" s="118"/>
      <c r="C55" s="1234" t="s">
        <v>48</v>
      </c>
      <c r="D55" s="1234"/>
      <c r="E55" s="1235"/>
      <c r="F55" s="119">
        <v>1093</v>
      </c>
      <c r="G55" s="119">
        <v>1093</v>
      </c>
      <c r="H55" s="120">
        <v>1093</v>
      </c>
    </row>
    <row r="56" spans="2:8" ht="52.5" customHeight="1" x14ac:dyDescent="0.15">
      <c r="B56" s="121"/>
      <c r="C56" s="1236" t="s">
        <v>49</v>
      </c>
      <c r="D56" s="1236"/>
      <c r="E56" s="1237"/>
      <c r="F56" s="122">
        <v>16</v>
      </c>
      <c r="G56" s="122">
        <v>16</v>
      </c>
      <c r="H56" s="123">
        <v>16</v>
      </c>
    </row>
    <row r="57" spans="2:8" ht="53.25" customHeight="1" x14ac:dyDescent="0.15">
      <c r="B57" s="121"/>
      <c r="C57" s="1238" t="s">
        <v>50</v>
      </c>
      <c r="D57" s="1238"/>
      <c r="E57" s="1239"/>
      <c r="F57" s="124">
        <v>575</v>
      </c>
      <c r="G57" s="124">
        <v>639</v>
      </c>
      <c r="H57" s="125">
        <v>1186</v>
      </c>
    </row>
    <row r="58" spans="2:8" ht="45.75" customHeight="1" x14ac:dyDescent="0.15">
      <c r="B58" s="126"/>
      <c r="C58" s="1226" t="s">
        <v>589</v>
      </c>
      <c r="D58" s="1227"/>
      <c r="E58" s="1228"/>
      <c r="F58" s="127">
        <v>320</v>
      </c>
      <c r="G58" s="127">
        <v>397</v>
      </c>
      <c r="H58" s="128">
        <v>719</v>
      </c>
    </row>
    <row r="59" spans="2:8" ht="45.75" customHeight="1" x14ac:dyDescent="0.15">
      <c r="B59" s="126"/>
      <c r="C59" s="1226" t="s">
        <v>590</v>
      </c>
      <c r="D59" s="1227"/>
      <c r="E59" s="1228"/>
      <c r="F59" s="127">
        <v>188</v>
      </c>
      <c r="G59" s="127">
        <v>188</v>
      </c>
      <c r="H59" s="128">
        <v>188</v>
      </c>
    </row>
    <row r="60" spans="2:8" ht="45.75" customHeight="1" x14ac:dyDescent="0.15">
      <c r="B60" s="126"/>
      <c r="C60" s="1226" t="s">
        <v>591</v>
      </c>
      <c r="D60" s="1227"/>
      <c r="E60" s="1228"/>
      <c r="F60" s="127">
        <v>67</v>
      </c>
      <c r="G60" s="127">
        <v>53</v>
      </c>
      <c r="H60" s="128">
        <v>81</v>
      </c>
    </row>
    <row r="61" spans="2:8" ht="45.75" customHeight="1" x14ac:dyDescent="0.15">
      <c r="B61" s="126"/>
      <c r="C61" s="1226" t="s">
        <v>592</v>
      </c>
      <c r="D61" s="1227"/>
      <c r="E61" s="1228"/>
      <c r="F61" s="127" t="s">
        <v>593</v>
      </c>
      <c r="G61" s="127">
        <v>0</v>
      </c>
      <c r="H61" s="128">
        <v>1</v>
      </c>
    </row>
    <row r="62" spans="2:8" ht="45.75" customHeight="1" thickBot="1" x14ac:dyDescent="0.2">
      <c r="B62" s="129"/>
      <c r="C62" s="1229" t="s">
        <v>594</v>
      </c>
      <c r="D62" s="1230"/>
      <c r="E62" s="1231"/>
      <c r="F62" s="130">
        <v>0</v>
      </c>
      <c r="G62" s="130">
        <v>0</v>
      </c>
      <c r="H62" s="131">
        <v>196</v>
      </c>
    </row>
    <row r="63" spans="2:8" ht="52.5" customHeight="1" thickBot="1" x14ac:dyDescent="0.2">
      <c r="B63" s="132"/>
      <c r="C63" s="1232" t="s">
        <v>51</v>
      </c>
      <c r="D63" s="1232"/>
      <c r="E63" s="1233"/>
      <c r="F63" s="133">
        <v>1683</v>
      </c>
      <c r="G63" s="133">
        <v>1747</v>
      </c>
      <c r="H63" s="134">
        <v>2294</v>
      </c>
    </row>
    <row r="64" spans="2:8" x14ac:dyDescent="0.15"/>
  </sheetData>
  <sheetProtection algorithmName="SHA-512" hashValue="SoF56nY1loW2lTaw8XqVATHp721JmQH+l6wxpwpxNEIvOxl739CSX/IF5o45t3BtBV2c52F5MdbSZj1AXzIC+g==" saltValue="UKG+v4kvfhf4qaCt74gI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555</v>
      </c>
      <c r="G2" s="148"/>
      <c r="H2" s="149"/>
    </row>
    <row r="3" spans="1:8" x14ac:dyDescent="0.15">
      <c r="A3" s="145" t="s">
        <v>548</v>
      </c>
      <c r="B3" s="150"/>
      <c r="C3" s="151"/>
      <c r="D3" s="152">
        <v>25032</v>
      </c>
      <c r="E3" s="153"/>
      <c r="F3" s="154">
        <v>82993</v>
      </c>
      <c r="G3" s="155"/>
      <c r="H3" s="156"/>
    </row>
    <row r="4" spans="1:8" x14ac:dyDescent="0.15">
      <c r="A4" s="157"/>
      <c r="B4" s="158"/>
      <c r="C4" s="159"/>
      <c r="D4" s="160">
        <v>19474</v>
      </c>
      <c r="E4" s="161"/>
      <c r="F4" s="162">
        <v>46787</v>
      </c>
      <c r="G4" s="163"/>
      <c r="H4" s="164"/>
    </row>
    <row r="5" spans="1:8" x14ac:dyDescent="0.15">
      <c r="A5" s="145" t="s">
        <v>550</v>
      </c>
      <c r="B5" s="150"/>
      <c r="C5" s="151"/>
      <c r="D5" s="152">
        <v>41034</v>
      </c>
      <c r="E5" s="153"/>
      <c r="F5" s="154">
        <v>108252</v>
      </c>
      <c r="G5" s="155"/>
      <c r="H5" s="156"/>
    </row>
    <row r="6" spans="1:8" x14ac:dyDescent="0.15">
      <c r="A6" s="157"/>
      <c r="B6" s="158"/>
      <c r="C6" s="159"/>
      <c r="D6" s="160">
        <v>32383</v>
      </c>
      <c r="E6" s="161"/>
      <c r="F6" s="162">
        <v>50321</v>
      </c>
      <c r="G6" s="163"/>
      <c r="H6" s="164"/>
    </row>
    <row r="7" spans="1:8" x14ac:dyDescent="0.15">
      <c r="A7" s="145" t="s">
        <v>551</v>
      </c>
      <c r="B7" s="150"/>
      <c r="C7" s="151"/>
      <c r="D7" s="152">
        <v>70580</v>
      </c>
      <c r="E7" s="153"/>
      <c r="F7" s="154">
        <v>93492</v>
      </c>
      <c r="G7" s="155"/>
      <c r="H7" s="156"/>
    </row>
    <row r="8" spans="1:8" x14ac:dyDescent="0.15">
      <c r="A8" s="157"/>
      <c r="B8" s="158"/>
      <c r="C8" s="159"/>
      <c r="D8" s="160">
        <v>55992</v>
      </c>
      <c r="E8" s="161"/>
      <c r="F8" s="162">
        <v>53316</v>
      </c>
      <c r="G8" s="163"/>
      <c r="H8" s="164"/>
    </row>
    <row r="9" spans="1:8" x14ac:dyDescent="0.15">
      <c r="A9" s="145" t="s">
        <v>552</v>
      </c>
      <c r="B9" s="150"/>
      <c r="C9" s="151"/>
      <c r="D9" s="152">
        <v>61267</v>
      </c>
      <c r="E9" s="153"/>
      <c r="F9" s="154">
        <v>94796</v>
      </c>
      <c r="G9" s="155"/>
      <c r="H9" s="156"/>
    </row>
    <row r="10" spans="1:8" x14ac:dyDescent="0.15">
      <c r="A10" s="157"/>
      <c r="B10" s="158"/>
      <c r="C10" s="159"/>
      <c r="D10" s="160">
        <v>38583</v>
      </c>
      <c r="E10" s="161"/>
      <c r="F10" s="162">
        <v>55781</v>
      </c>
      <c r="G10" s="163"/>
      <c r="H10" s="164"/>
    </row>
    <row r="11" spans="1:8" x14ac:dyDescent="0.15">
      <c r="A11" s="145" t="s">
        <v>553</v>
      </c>
      <c r="B11" s="150"/>
      <c r="C11" s="151"/>
      <c r="D11" s="152">
        <v>23779</v>
      </c>
      <c r="E11" s="153"/>
      <c r="F11" s="154">
        <v>85942</v>
      </c>
      <c r="G11" s="155"/>
      <c r="H11" s="156"/>
    </row>
    <row r="12" spans="1:8" x14ac:dyDescent="0.15">
      <c r="A12" s="157"/>
      <c r="B12" s="158"/>
      <c r="C12" s="165"/>
      <c r="D12" s="160">
        <v>17419</v>
      </c>
      <c r="E12" s="161"/>
      <c r="F12" s="162">
        <v>48630</v>
      </c>
      <c r="G12" s="163"/>
      <c r="H12" s="164"/>
    </row>
    <row r="13" spans="1:8" x14ac:dyDescent="0.15">
      <c r="A13" s="145"/>
      <c r="B13" s="150"/>
      <c r="C13" s="166"/>
      <c r="D13" s="167">
        <v>44338</v>
      </c>
      <c r="E13" s="168"/>
      <c r="F13" s="169">
        <v>93095</v>
      </c>
      <c r="G13" s="170"/>
      <c r="H13" s="156"/>
    </row>
    <row r="14" spans="1:8" x14ac:dyDescent="0.15">
      <c r="A14" s="157"/>
      <c r="B14" s="158"/>
      <c r="C14" s="159"/>
      <c r="D14" s="160">
        <v>32770</v>
      </c>
      <c r="E14" s="161"/>
      <c r="F14" s="162">
        <v>50967</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14.15</v>
      </c>
      <c r="C19" s="171">
        <f>ROUND(VALUE(SUBSTITUTE(実質収支比率等に係る経年分析!G$48,"▲","-")),2)</f>
        <v>11.9</v>
      </c>
      <c r="D19" s="171">
        <f>ROUND(VALUE(SUBSTITUTE(実質収支比率等に係る経年分析!H$48,"▲","-")),2)</f>
        <v>12.88</v>
      </c>
      <c r="E19" s="171">
        <f>ROUND(VALUE(SUBSTITUTE(実質収支比率等に係る経年分析!I$48,"▲","-")),2)</f>
        <v>11.76</v>
      </c>
      <c r="F19" s="171">
        <f>ROUND(VALUE(SUBSTITUTE(実質収支比率等に係る経年分析!J$48,"▲","-")),2)</f>
        <v>16.46</v>
      </c>
    </row>
    <row r="20" spans="1:11" x14ac:dyDescent="0.15">
      <c r="A20" s="171" t="s">
        <v>55</v>
      </c>
      <c r="B20" s="171">
        <f>ROUND(VALUE(SUBSTITUTE(実質収支比率等に係る経年分析!F$47,"▲","-")),2)</f>
        <v>33.270000000000003</v>
      </c>
      <c r="C20" s="171">
        <f>ROUND(VALUE(SUBSTITUTE(実質収支比率等に係る経年分析!G$47,"▲","-")),2)</f>
        <v>34.58</v>
      </c>
      <c r="D20" s="171">
        <f>ROUND(VALUE(SUBSTITUTE(実質収支比率等に係る経年分析!H$47,"▲","-")),2)</f>
        <v>34.29</v>
      </c>
      <c r="E20" s="171">
        <f>ROUND(VALUE(SUBSTITUTE(実質収支比率等に係る経年分析!I$47,"▲","-")),2)</f>
        <v>32.81</v>
      </c>
      <c r="F20" s="171">
        <f>ROUND(VALUE(SUBSTITUTE(実質収支比率等に係る経年分析!J$47,"▲","-")),2)</f>
        <v>30.38</v>
      </c>
    </row>
    <row r="21" spans="1:11" x14ac:dyDescent="0.15">
      <c r="A21" s="171" t="s">
        <v>56</v>
      </c>
      <c r="B21" s="171">
        <f>IF(ISNUMBER(VALUE(SUBSTITUTE(実質収支比率等に係る経年分析!F$49,"▲","-"))),ROUND(VALUE(SUBSTITUTE(実質収支比率等に係る経年分析!F$49,"▲","-")),2),NA())</f>
        <v>7.62</v>
      </c>
      <c r="C21" s="171">
        <f>IF(ISNUMBER(VALUE(SUBSTITUTE(実質収支比率等に係る経年分析!G$49,"▲","-"))),ROUND(VALUE(SUBSTITUTE(実質収支比率等に係る経年分析!G$49,"▲","-")),2),NA())</f>
        <v>-0.45</v>
      </c>
      <c r="D21" s="171">
        <f>IF(ISNUMBER(VALUE(SUBSTITUTE(実質収支比率等に係る経年分析!H$49,"▲","-"))),ROUND(VALUE(SUBSTITUTE(実質収支比率等に係る経年分析!H$49,"▲","-")),2),NA())</f>
        <v>1.08</v>
      </c>
      <c r="E21" s="171">
        <f>IF(ISNUMBER(VALUE(SUBSTITUTE(実質収支比率等に係る経年分析!I$49,"▲","-"))),ROUND(VALUE(SUBSTITUTE(実質収支比率等に係る経年分析!I$49,"▲","-")),2),NA())</f>
        <v>-0.56999999999999995</v>
      </c>
      <c r="F21" s="171">
        <f>IF(ISNUMBER(VALUE(SUBSTITUTE(実質収支比率等に係る経年分析!J$49,"▲","-"))),ROUND(VALUE(SUBSTITUTE(実質収支比率等に係る経年分析!J$49,"▲","-")),2),NA())</f>
        <v>5.56</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0.21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0.04</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0.01</v>
      </c>
    </row>
    <row r="31" spans="1:11" x14ac:dyDescent="0.15">
      <c r="A31" s="172" t="str">
        <f>IF(連結実質赤字比率に係る赤字・黒字の構成分析!C$39="",NA(),連結実質赤字比率に係る赤字・黒字の構成分析!C$39)</f>
        <v>下水道事業特別会計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7.0000000000000007E-2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0.14000000000000001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0.14000000000000001</v>
      </c>
    </row>
    <row r="32" spans="1:11" x14ac:dyDescent="0.15">
      <c r="A32" s="172" t="str">
        <f>IF(連結実質赤字比率に係る赤字・黒字の構成分析!C$38="",NA(),連結実質赤字比率に係る赤字・黒字の構成分析!C$38)</f>
        <v>農業集落排水処理事業特別会計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0.36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0.61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0.86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0.75</v>
      </c>
    </row>
    <row r="33" spans="1:16" x14ac:dyDescent="0.15">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0.92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0.84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0.93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1.1599999999999999</v>
      </c>
    </row>
    <row r="34" spans="1:16" x14ac:dyDescent="0.15">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2.38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1.41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1.67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1.17</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18.96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20.03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17.989999999999998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15.91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15.38</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14.02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11.68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12.84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11.76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16.45</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384</v>
      </c>
      <c r="E42" s="173"/>
      <c r="F42" s="173"/>
      <c r="G42" s="173">
        <f>'実質公債費比率（分子）の構造'!L$52</f>
        <v>399</v>
      </c>
      <c r="H42" s="173"/>
      <c r="I42" s="173"/>
      <c r="J42" s="173">
        <f>'実質公債費比率（分子）の構造'!M$52</f>
        <v>400</v>
      </c>
      <c r="K42" s="173"/>
      <c r="L42" s="173"/>
      <c r="M42" s="173">
        <f>'実質公債費比率（分子）の構造'!N$52</f>
        <v>402</v>
      </c>
      <c r="N42" s="173"/>
      <c r="O42" s="173"/>
      <c r="P42" s="173">
        <f>'実質公債費比率（分子）の構造'!O$52</f>
        <v>407</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44</v>
      </c>
      <c r="C45" s="173"/>
      <c r="D45" s="173"/>
      <c r="E45" s="173">
        <f>'実質公債費比率（分子）の構造'!L$49</f>
        <v>49</v>
      </c>
      <c r="F45" s="173"/>
      <c r="G45" s="173"/>
      <c r="H45" s="173">
        <f>'実質公債費比率（分子）の構造'!M$49</f>
        <v>50</v>
      </c>
      <c r="I45" s="173"/>
      <c r="J45" s="173"/>
      <c r="K45" s="173">
        <f>'実質公債費比率（分子）の構造'!N$49</f>
        <v>43</v>
      </c>
      <c r="L45" s="173"/>
      <c r="M45" s="173"/>
      <c r="N45" s="173">
        <f>'実質公債費比率（分子）の構造'!O$49</f>
        <v>43</v>
      </c>
      <c r="O45" s="173"/>
      <c r="P45" s="173"/>
    </row>
    <row r="46" spans="1:16" x14ac:dyDescent="0.15">
      <c r="A46" s="173" t="s">
        <v>67</v>
      </c>
      <c r="B46" s="173">
        <f>'実質公債費比率（分子）の構造'!K$48</f>
        <v>177</v>
      </c>
      <c r="C46" s="173"/>
      <c r="D46" s="173"/>
      <c r="E46" s="173">
        <f>'実質公債費比率（分子）の構造'!L$48</f>
        <v>179</v>
      </c>
      <c r="F46" s="173"/>
      <c r="G46" s="173"/>
      <c r="H46" s="173">
        <f>'実質公債費比率（分子）の構造'!M$48</f>
        <v>170</v>
      </c>
      <c r="I46" s="173"/>
      <c r="J46" s="173"/>
      <c r="K46" s="173">
        <f>'実質公債費比率（分子）の構造'!N$48</f>
        <v>191</v>
      </c>
      <c r="L46" s="173"/>
      <c r="M46" s="173"/>
      <c r="N46" s="173">
        <f>'実質公債費比率（分子）の構造'!O$48</f>
        <v>178</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323</v>
      </c>
      <c r="C49" s="173"/>
      <c r="D49" s="173"/>
      <c r="E49" s="173">
        <f>'実質公債費比率（分子）の構造'!L$45</f>
        <v>329</v>
      </c>
      <c r="F49" s="173"/>
      <c r="G49" s="173"/>
      <c r="H49" s="173">
        <f>'実質公債費比率（分子）の構造'!M$45</f>
        <v>360</v>
      </c>
      <c r="I49" s="173"/>
      <c r="J49" s="173"/>
      <c r="K49" s="173">
        <f>'実質公債費比率（分子）の構造'!N$45</f>
        <v>412</v>
      </c>
      <c r="L49" s="173"/>
      <c r="M49" s="173"/>
      <c r="N49" s="173">
        <f>'実質公債費比率（分子）の構造'!O$45</f>
        <v>442</v>
      </c>
      <c r="O49" s="173"/>
      <c r="P49" s="173"/>
    </row>
    <row r="50" spans="1:16" x14ac:dyDescent="0.15">
      <c r="A50" s="173" t="s">
        <v>71</v>
      </c>
      <c r="B50" s="173" t="e">
        <f>NA()</f>
        <v>#N/A</v>
      </c>
      <c r="C50" s="173">
        <f>IF(ISNUMBER('実質公債費比率（分子）の構造'!K$53),'実質公債費比率（分子）の構造'!K$53,NA())</f>
        <v>160</v>
      </c>
      <c r="D50" s="173" t="e">
        <f>NA()</f>
        <v>#N/A</v>
      </c>
      <c r="E50" s="173" t="e">
        <f>NA()</f>
        <v>#N/A</v>
      </c>
      <c r="F50" s="173">
        <f>IF(ISNUMBER('実質公債費比率（分子）の構造'!L$53),'実質公債費比率（分子）の構造'!L$53,NA())</f>
        <v>158</v>
      </c>
      <c r="G50" s="173" t="e">
        <f>NA()</f>
        <v>#N/A</v>
      </c>
      <c r="H50" s="173" t="e">
        <f>NA()</f>
        <v>#N/A</v>
      </c>
      <c r="I50" s="173">
        <f>IF(ISNUMBER('実質公債費比率（分子）の構造'!M$53),'実質公債費比率（分子）の構造'!M$53,NA())</f>
        <v>180</v>
      </c>
      <c r="J50" s="173" t="e">
        <f>NA()</f>
        <v>#N/A</v>
      </c>
      <c r="K50" s="173" t="e">
        <f>NA()</f>
        <v>#N/A</v>
      </c>
      <c r="L50" s="173">
        <f>IF(ISNUMBER('実質公債費比率（分子）の構造'!N$53),'実質公債費比率（分子）の構造'!N$53,NA())</f>
        <v>244</v>
      </c>
      <c r="M50" s="173" t="e">
        <f>NA()</f>
        <v>#N/A</v>
      </c>
      <c r="N50" s="173" t="e">
        <f>NA()</f>
        <v>#N/A</v>
      </c>
      <c r="O50" s="173">
        <f>IF(ISNUMBER('実質公債費比率（分子）の構造'!O$53),'実質公債費比率（分子）の構造'!O$53,NA())</f>
        <v>256</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4816</v>
      </c>
      <c r="E56" s="172"/>
      <c r="F56" s="172"/>
      <c r="G56" s="172">
        <f>'将来負担比率（分子）の構造'!J$52</f>
        <v>5157</v>
      </c>
      <c r="H56" s="172"/>
      <c r="I56" s="172"/>
      <c r="J56" s="172">
        <f>'将来負担比率（分子）の構造'!K$52</f>
        <v>5010</v>
      </c>
      <c r="K56" s="172"/>
      <c r="L56" s="172"/>
      <c r="M56" s="172">
        <f>'将来負担比率（分子）の構造'!L$52</f>
        <v>4908</v>
      </c>
      <c r="N56" s="172"/>
      <c r="O56" s="172"/>
      <c r="P56" s="172">
        <f>'将来負担比率（分子）の構造'!M$52</f>
        <v>4804</v>
      </c>
    </row>
    <row r="57" spans="1:16" x14ac:dyDescent="0.15">
      <c r="A57" s="172" t="s">
        <v>42</v>
      </c>
      <c r="B57" s="172"/>
      <c r="C57" s="172"/>
      <c r="D57" s="172">
        <f>'将来負担比率（分子）の構造'!I$51</f>
        <v>1</v>
      </c>
      <c r="E57" s="172"/>
      <c r="F57" s="172"/>
      <c r="G57" s="172">
        <f>'将来負担比率（分子）の構造'!J$51</f>
        <v>1</v>
      </c>
      <c r="H57" s="172"/>
      <c r="I57" s="172"/>
      <c r="J57" s="172">
        <f>'将来負担比率（分子）の構造'!K$51</f>
        <v>1</v>
      </c>
      <c r="K57" s="172"/>
      <c r="L57" s="172"/>
      <c r="M57" s="172">
        <f>'将来負担比率（分子）の構造'!L$51</f>
        <v>1</v>
      </c>
      <c r="N57" s="172"/>
      <c r="O57" s="172"/>
      <c r="P57" s="172" t="str">
        <f>'将来負担比率（分子）の構造'!M$51</f>
        <v>-</v>
      </c>
    </row>
    <row r="58" spans="1:16" x14ac:dyDescent="0.15">
      <c r="A58" s="172" t="s">
        <v>41</v>
      </c>
      <c r="B58" s="172"/>
      <c r="C58" s="172"/>
      <c r="D58" s="172">
        <f>'将来負担比率（分子）の構造'!I$50</f>
        <v>1471</v>
      </c>
      <c r="E58" s="172"/>
      <c r="F58" s="172"/>
      <c r="G58" s="172">
        <f>'将来負担比率（分子）の構造'!J$50</f>
        <v>1664</v>
      </c>
      <c r="H58" s="172"/>
      <c r="I58" s="172"/>
      <c r="J58" s="172">
        <f>'将来負担比率（分子）の構造'!K$50</f>
        <v>1796</v>
      </c>
      <c r="K58" s="172"/>
      <c r="L58" s="172"/>
      <c r="M58" s="172">
        <f>'将来負担比率（分子）の構造'!L$50</f>
        <v>1877</v>
      </c>
      <c r="N58" s="172"/>
      <c r="O58" s="172"/>
      <c r="P58" s="172">
        <f>'将来負担比率（分子）の構造'!M$50</f>
        <v>2425</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1051</v>
      </c>
      <c r="C62" s="172"/>
      <c r="D62" s="172"/>
      <c r="E62" s="172">
        <f>'将来負担比率（分子）の構造'!J$45</f>
        <v>1025</v>
      </c>
      <c r="F62" s="172"/>
      <c r="G62" s="172"/>
      <c r="H62" s="172">
        <f>'将来負担比率（分子）の構造'!K$45</f>
        <v>1017</v>
      </c>
      <c r="I62" s="172"/>
      <c r="J62" s="172"/>
      <c r="K62" s="172">
        <f>'将来負担比率（分子）の構造'!L$45</f>
        <v>1041</v>
      </c>
      <c r="L62" s="172"/>
      <c r="M62" s="172"/>
      <c r="N62" s="172">
        <f>'将来負担比率（分子）の構造'!M$45</f>
        <v>1011</v>
      </c>
      <c r="O62" s="172"/>
      <c r="P62" s="172"/>
    </row>
    <row r="63" spans="1:16" x14ac:dyDescent="0.15">
      <c r="A63" s="172" t="s">
        <v>34</v>
      </c>
      <c r="B63" s="172">
        <f>'将来負担比率（分子）の構造'!I$44</f>
        <v>244</v>
      </c>
      <c r="C63" s="172"/>
      <c r="D63" s="172"/>
      <c r="E63" s="172">
        <f>'将来負担比率（分子）の構造'!J$44</f>
        <v>231</v>
      </c>
      <c r="F63" s="172"/>
      <c r="G63" s="172"/>
      <c r="H63" s="172">
        <f>'将来負担比率（分子）の構造'!K$44</f>
        <v>189</v>
      </c>
      <c r="I63" s="172"/>
      <c r="J63" s="172"/>
      <c r="K63" s="172">
        <f>'将来負担比率（分子）の構造'!L$44</f>
        <v>154</v>
      </c>
      <c r="L63" s="172"/>
      <c r="M63" s="172"/>
      <c r="N63" s="172">
        <f>'将来負担比率（分子）の構造'!M$44</f>
        <v>150</v>
      </c>
      <c r="O63" s="172"/>
      <c r="P63" s="172"/>
    </row>
    <row r="64" spans="1:16" x14ac:dyDescent="0.15">
      <c r="A64" s="172" t="s">
        <v>33</v>
      </c>
      <c r="B64" s="172">
        <f>'将来負担比率（分子）の構造'!I$43</f>
        <v>1999</v>
      </c>
      <c r="C64" s="172"/>
      <c r="D64" s="172"/>
      <c r="E64" s="172">
        <f>'将来負担比率（分子）の構造'!J$43</f>
        <v>1838</v>
      </c>
      <c r="F64" s="172"/>
      <c r="G64" s="172"/>
      <c r="H64" s="172">
        <f>'将来負担比率（分子）の構造'!K$43</f>
        <v>1694</v>
      </c>
      <c r="I64" s="172"/>
      <c r="J64" s="172"/>
      <c r="K64" s="172">
        <f>'将来負担比率（分子）の構造'!L$43</f>
        <v>1602</v>
      </c>
      <c r="L64" s="172"/>
      <c r="M64" s="172"/>
      <c r="N64" s="172">
        <f>'将来負担比率（分子）の構造'!M$43</f>
        <v>1510</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4227</v>
      </c>
      <c r="C66" s="172"/>
      <c r="D66" s="172"/>
      <c r="E66" s="172">
        <f>'将来負担比率（分子）の構造'!J$41</f>
        <v>4346</v>
      </c>
      <c r="F66" s="172"/>
      <c r="G66" s="172"/>
      <c r="H66" s="172">
        <f>'将来負担比率（分子）の構造'!K$41</f>
        <v>4621</v>
      </c>
      <c r="I66" s="172"/>
      <c r="J66" s="172"/>
      <c r="K66" s="172">
        <f>'将来負担比率（分子）の構造'!L$41</f>
        <v>4667</v>
      </c>
      <c r="L66" s="172"/>
      <c r="M66" s="172"/>
      <c r="N66" s="172">
        <f>'将来負担比率（分子）の構造'!M$41</f>
        <v>4502</v>
      </c>
      <c r="O66" s="172"/>
      <c r="P66" s="172"/>
    </row>
    <row r="67" spans="1:16" x14ac:dyDescent="0.15">
      <c r="A67" s="172" t="s">
        <v>75</v>
      </c>
      <c r="B67" s="172" t="e">
        <f>NA()</f>
        <v>#N/A</v>
      </c>
      <c r="C67" s="172">
        <f>IF(ISNUMBER('将来負担比率（分子）の構造'!I$53), IF('将来負担比率（分子）の構造'!I$53 &lt; 0, 0, '将来負担比率（分子）の構造'!I$53), NA())</f>
        <v>1234</v>
      </c>
      <c r="D67" s="172" t="e">
        <f>NA()</f>
        <v>#N/A</v>
      </c>
      <c r="E67" s="172" t="e">
        <f>NA()</f>
        <v>#N/A</v>
      </c>
      <c r="F67" s="172">
        <f>IF(ISNUMBER('将来負担比率（分子）の構造'!J$53), IF('将来負担比率（分子）の構造'!J$53 &lt; 0, 0, '将来負担比率（分子）の構造'!J$53), NA())</f>
        <v>618</v>
      </c>
      <c r="G67" s="172" t="e">
        <f>NA()</f>
        <v>#N/A</v>
      </c>
      <c r="H67" s="172" t="e">
        <f>NA()</f>
        <v>#N/A</v>
      </c>
      <c r="I67" s="172">
        <f>IF(ISNUMBER('将来負担比率（分子）の構造'!K$53), IF('将来負担比率（分子）の構造'!K$53 &lt; 0, 0, '将来負担比率（分子）の構造'!K$53), NA())</f>
        <v>714</v>
      </c>
      <c r="J67" s="172" t="e">
        <f>NA()</f>
        <v>#N/A</v>
      </c>
      <c r="K67" s="172" t="e">
        <f>NA()</f>
        <v>#N/A</v>
      </c>
      <c r="L67" s="172">
        <f>IF(ISNUMBER('将来負担比率（分子）の構造'!L$53), IF('将来負担比率（分子）の構造'!L$53 &lt; 0, 0, '将来負担比率（分子）の構造'!L$53), NA())</f>
        <v>679</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1093</v>
      </c>
      <c r="C72" s="176">
        <f>基金残高に係る経年分析!G55</f>
        <v>1093</v>
      </c>
      <c r="D72" s="176">
        <f>基金残高に係る経年分析!H55</f>
        <v>1093</v>
      </c>
    </row>
    <row r="73" spans="1:16" x14ac:dyDescent="0.15">
      <c r="A73" s="175" t="s">
        <v>78</v>
      </c>
      <c r="B73" s="176">
        <f>基金残高に係る経年分析!F56</f>
        <v>16</v>
      </c>
      <c r="C73" s="176">
        <f>基金残高に係る経年分析!G56</f>
        <v>16</v>
      </c>
      <c r="D73" s="176">
        <f>基金残高に係る経年分析!H56</f>
        <v>16</v>
      </c>
    </row>
    <row r="74" spans="1:16" x14ac:dyDescent="0.15">
      <c r="A74" s="175" t="s">
        <v>79</v>
      </c>
      <c r="B74" s="176">
        <f>基金残高に係る経年分析!F57</f>
        <v>575</v>
      </c>
      <c r="C74" s="176">
        <f>基金残高に係る経年分析!G57</f>
        <v>639</v>
      </c>
      <c r="D74" s="176">
        <f>基金残高に係る経年分析!H57</f>
        <v>1186</v>
      </c>
    </row>
  </sheetData>
  <sheetProtection algorithmName="SHA-512" hashValue="0jGwevOB5GPvxtbH+kiU0nlhUXBI49N8yzRafVlYyLoNfrdjZZWlSwgUy27eC/ZxJhkWiHmIbqHxU1LpmKLZ/A==" saltValue="La/VQHT0+veWvRxR6h7AA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E0335-E817-44A5-90B0-9B930D11F401}">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216</v>
      </c>
      <c r="DI1" s="746"/>
      <c r="DJ1" s="746"/>
      <c r="DK1" s="746"/>
      <c r="DL1" s="746"/>
      <c r="DM1" s="746"/>
      <c r="DN1" s="747"/>
      <c r="DO1" s="212"/>
      <c r="DP1" s="745" t="s">
        <v>217</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x14ac:dyDescent="0.15">
      <c r="B2" s="213" t="s">
        <v>218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7" t="s">
        <v>219</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220</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221</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15">
      <c r="B4" s="687" t="s">
        <v>1</v>
      </c>
      <c r="C4" s="688"/>
      <c r="D4" s="688"/>
      <c r="E4" s="688"/>
      <c r="F4" s="688"/>
      <c r="G4" s="688"/>
      <c r="H4" s="688"/>
      <c r="I4" s="688"/>
      <c r="J4" s="688"/>
      <c r="K4" s="688"/>
      <c r="L4" s="688"/>
      <c r="M4" s="688"/>
      <c r="N4" s="688"/>
      <c r="O4" s="688"/>
      <c r="P4" s="688"/>
      <c r="Q4" s="689"/>
      <c r="R4" s="687" t="s">
        <v>222</v>
      </c>
      <c r="S4" s="688"/>
      <c r="T4" s="688"/>
      <c r="U4" s="688"/>
      <c r="V4" s="688"/>
      <c r="W4" s="688"/>
      <c r="X4" s="688"/>
      <c r="Y4" s="689"/>
      <c r="Z4" s="687" t="s">
        <v>223</v>
      </c>
      <c r="AA4" s="688"/>
      <c r="AB4" s="688"/>
      <c r="AC4" s="689"/>
      <c r="AD4" s="687" t="s">
        <v>224</v>
      </c>
      <c r="AE4" s="688"/>
      <c r="AF4" s="688"/>
      <c r="AG4" s="688"/>
      <c r="AH4" s="688"/>
      <c r="AI4" s="688"/>
      <c r="AJ4" s="688"/>
      <c r="AK4" s="689"/>
      <c r="AL4" s="687" t="s">
        <v>223</v>
      </c>
      <c r="AM4" s="688"/>
      <c r="AN4" s="688"/>
      <c r="AO4" s="689"/>
      <c r="AP4" s="748" t="s">
        <v>225</v>
      </c>
      <c r="AQ4" s="748"/>
      <c r="AR4" s="748"/>
      <c r="AS4" s="748"/>
      <c r="AT4" s="748"/>
      <c r="AU4" s="748"/>
      <c r="AV4" s="748"/>
      <c r="AW4" s="748"/>
      <c r="AX4" s="748"/>
      <c r="AY4" s="748"/>
      <c r="AZ4" s="748"/>
      <c r="BA4" s="748"/>
      <c r="BB4" s="748"/>
      <c r="BC4" s="748"/>
      <c r="BD4" s="748"/>
      <c r="BE4" s="748"/>
      <c r="BF4" s="748"/>
      <c r="BG4" s="748" t="s">
        <v>226</v>
      </c>
      <c r="BH4" s="748"/>
      <c r="BI4" s="748"/>
      <c r="BJ4" s="748"/>
      <c r="BK4" s="748"/>
      <c r="BL4" s="748"/>
      <c r="BM4" s="748"/>
      <c r="BN4" s="748"/>
      <c r="BO4" s="748" t="s">
        <v>223</v>
      </c>
      <c r="BP4" s="748"/>
      <c r="BQ4" s="748"/>
      <c r="BR4" s="748"/>
      <c r="BS4" s="748" t="s">
        <v>227</v>
      </c>
      <c r="BT4" s="748"/>
      <c r="BU4" s="748"/>
      <c r="BV4" s="748"/>
      <c r="BW4" s="748"/>
      <c r="BX4" s="748"/>
      <c r="BY4" s="748"/>
      <c r="BZ4" s="748"/>
      <c r="CA4" s="748"/>
      <c r="CB4" s="748"/>
      <c r="CD4" s="730" t="s">
        <v>228</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361" customFormat="1" ht="11.25" customHeight="1" x14ac:dyDescent="0.15">
      <c r="B5" s="694" t="s">
        <v>229</v>
      </c>
      <c r="C5" s="695"/>
      <c r="D5" s="695"/>
      <c r="E5" s="695"/>
      <c r="F5" s="695"/>
      <c r="G5" s="695"/>
      <c r="H5" s="695"/>
      <c r="I5" s="695"/>
      <c r="J5" s="695"/>
      <c r="K5" s="695"/>
      <c r="L5" s="695"/>
      <c r="M5" s="695"/>
      <c r="N5" s="695"/>
      <c r="O5" s="695"/>
      <c r="P5" s="695"/>
      <c r="Q5" s="696"/>
      <c r="R5" s="681">
        <v>1758889</v>
      </c>
      <c r="S5" s="682"/>
      <c r="T5" s="682"/>
      <c r="U5" s="682"/>
      <c r="V5" s="682"/>
      <c r="W5" s="682"/>
      <c r="X5" s="682"/>
      <c r="Y5" s="725"/>
      <c r="Z5" s="743">
        <v>28.4</v>
      </c>
      <c r="AA5" s="743"/>
      <c r="AB5" s="743"/>
      <c r="AC5" s="743"/>
      <c r="AD5" s="744">
        <v>1758889</v>
      </c>
      <c r="AE5" s="744"/>
      <c r="AF5" s="744"/>
      <c r="AG5" s="744"/>
      <c r="AH5" s="744"/>
      <c r="AI5" s="744"/>
      <c r="AJ5" s="744"/>
      <c r="AK5" s="744"/>
      <c r="AL5" s="726">
        <v>51</v>
      </c>
      <c r="AM5" s="699"/>
      <c r="AN5" s="699"/>
      <c r="AO5" s="727"/>
      <c r="AP5" s="694" t="s">
        <v>230</v>
      </c>
      <c r="AQ5" s="695"/>
      <c r="AR5" s="695"/>
      <c r="AS5" s="695"/>
      <c r="AT5" s="695"/>
      <c r="AU5" s="695"/>
      <c r="AV5" s="695"/>
      <c r="AW5" s="695"/>
      <c r="AX5" s="695"/>
      <c r="AY5" s="695"/>
      <c r="AZ5" s="695"/>
      <c r="BA5" s="695"/>
      <c r="BB5" s="695"/>
      <c r="BC5" s="695"/>
      <c r="BD5" s="695"/>
      <c r="BE5" s="695"/>
      <c r="BF5" s="696"/>
      <c r="BG5" s="628">
        <v>1758889</v>
      </c>
      <c r="BH5" s="629"/>
      <c r="BI5" s="629"/>
      <c r="BJ5" s="629"/>
      <c r="BK5" s="629"/>
      <c r="BL5" s="629"/>
      <c r="BM5" s="629"/>
      <c r="BN5" s="630"/>
      <c r="BO5" s="655">
        <v>100</v>
      </c>
      <c r="BP5" s="655"/>
      <c r="BQ5" s="655"/>
      <c r="BR5" s="655"/>
      <c r="BS5" s="656" t="s">
        <v>126</v>
      </c>
      <c r="BT5" s="656"/>
      <c r="BU5" s="656"/>
      <c r="BV5" s="656"/>
      <c r="BW5" s="656"/>
      <c r="BX5" s="656"/>
      <c r="BY5" s="656"/>
      <c r="BZ5" s="656"/>
      <c r="CA5" s="656"/>
      <c r="CB5" s="714"/>
      <c r="CD5" s="730" t="s">
        <v>225</v>
      </c>
      <c r="CE5" s="731"/>
      <c r="CF5" s="731"/>
      <c r="CG5" s="731"/>
      <c r="CH5" s="731"/>
      <c r="CI5" s="731"/>
      <c r="CJ5" s="731"/>
      <c r="CK5" s="731"/>
      <c r="CL5" s="731"/>
      <c r="CM5" s="731"/>
      <c r="CN5" s="731"/>
      <c r="CO5" s="731"/>
      <c r="CP5" s="731"/>
      <c r="CQ5" s="732"/>
      <c r="CR5" s="730" t="s">
        <v>231</v>
      </c>
      <c r="CS5" s="731"/>
      <c r="CT5" s="731"/>
      <c r="CU5" s="731"/>
      <c r="CV5" s="731"/>
      <c r="CW5" s="731"/>
      <c r="CX5" s="731"/>
      <c r="CY5" s="732"/>
      <c r="CZ5" s="730" t="s">
        <v>223</v>
      </c>
      <c r="DA5" s="731"/>
      <c r="DB5" s="731"/>
      <c r="DC5" s="732"/>
      <c r="DD5" s="730" t="s">
        <v>232</v>
      </c>
      <c r="DE5" s="731"/>
      <c r="DF5" s="731"/>
      <c r="DG5" s="731"/>
      <c r="DH5" s="731"/>
      <c r="DI5" s="731"/>
      <c r="DJ5" s="731"/>
      <c r="DK5" s="731"/>
      <c r="DL5" s="731"/>
      <c r="DM5" s="731"/>
      <c r="DN5" s="731"/>
      <c r="DO5" s="731"/>
      <c r="DP5" s="732"/>
      <c r="DQ5" s="730" t="s">
        <v>233</v>
      </c>
      <c r="DR5" s="731"/>
      <c r="DS5" s="731"/>
      <c r="DT5" s="731"/>
      <c r="DU5" s="731"/>
      <c r="DV5" s="731"/>
      <c r="DW5" s="731"/>
      <c r="DX5" s="731"/>
      <c r="DY5" s="731"/>
      <c r="DZ5" s="731"/>
      <c r="EA5" s="731"/>
      <c r="EB5" s="731"/>
      <c r="EC5" s="732"/>
    </row>
    <row r="6" spans="2:143" ht="11.25" customHeight="1" x14ac:dyDescent="0.15">
      <c r="B6" s="625" t="s">
        <v>234</v>
      </c>
      <c r="C6" s="626"/>
      <c r="D6" s="626"/>
      <c r="E6" s="626"/>
      <c r="F6" s="626"/>
      <c r="G6" s="626"/>
      <c r="H6" s="626"/>
      <c r="I6" s="626"/>
      <c r="J6" s="626"/>
      <c r="K6" s="626"/>
      <c r="L6" s="626"/>
      <c r="M6" s="626"/>
      <c r="N6" s="626"/>
      <c r="O6" s="626"/>
      <c r="P6" s="626"/>
      <c r="Q6" s="627"/>
      <c r="R6" s="628">
        <v>84149</v>
      </c>
      <c r="S6" s="629"/>
      <c r="T6" s="629"/>
      <c r="U6" s="629"/>
      <c r="V6" s="629"/>
      <c r="W6" s="629"/>
      <c r="X6" s="629"/>
      <c r="Y6" s="630"/>
      <c r="Z6" s="655">
        <v>1.4</v>
      </c>
      <c r="AA6" s="655"/>
      <c r="AB6" s="655"/>
      <c r="AC6" s="655"/>
      <c r="AD6" s="656">
        <v>84149</v>
      </c>
      <c r="AE6" s="656"/>
      <c r="AF6" s="656"/>
      <c r="AG6" s="656"/>
      <c r="AH6" s="656"/>
      <c r="AI6" s="656"/>
      <c r="AJ6" s="656"/>
      <c r="AK6" s="656"/>
      <c r="AL6" s="631">
        <v>2.4</v>
      </c>
      <c r="AM6" s="632"/>
      <c r="AN6" s="632"/>
      <c r="AO6" s="657"/>
      <c r="AP6" s="625" t="s">
        <v>235</v>
      </c>
      <c r="AQ6" s="626"/>
      <c r="AR6" s="626"/>
      <c r="AS6" s="626"/>
      <c r="AT6" s="626"/>
      <c r="AU6" s="626"/>
      <c r="AV6" s="626"/>
      <c r="AW6" s="626"/>
      <c r="AX6" s="626"/>
      <c r="AY6" s="626"/>
      <c r="AZ6" s="626"/>
      <c r="BA6" s="626"/>
      <c r="BB6" s="626"/>
      <c r="BC6" s="626"/>
      <c r="BD6" s="626"/>
      <c r="BE6" s="626"/>
      <c r="BF6" s="627"/>
      <c r="BG6" s="628">
        <v>1758889</v>
      </c>
      <c r="BH6" s="629"/>
      <c r="BI6" s="629"/>
      <c r="BJ6" s="629"/>
      <c r="BK6" s="629"/>
      <c r="BL6" s="629"/>
      <c r="BM6" s="629"/>
      <c r="BN6" s="630"/>
      <c r="BO6" s="655">
        <v>100</v>
      </c>
      <c r="BP6" s="655"/>
      <c r="BQ6" s="655"/>
      <c r="BR6" s="655"/>
      <c r="BS6" s="656" t="s">
        <v>126</v>
      </c>
      <c r="BT6" s="656"/>
      <c r="BU6" s="656"/>
      <c r="BV6" s="656"/>
      <c r="BW6" s="656"/>
      <c r="BX6" s="656"/>
      <c r="BY6" s="656"/>
      <c r="BZ6" s="656"/>
      <c r="CA6" s="656"/>
      <c r="CB6" s="714"/>
      <c r="CD6" s="684" t="s">
        <v>236</v>
      </c>
      <c r="CE6" s="685"/>
      <c r="CF6" s="685"/>
      <c r="CG6" s="685"/>
      <c r="CH6" s="685"/>
      <c r="CI6" s="685"/>
      <c r="CJ6" s="685"/>
      <c r="CK6" s="685"/>
      <c r="CL6" s="685"/>
      <c r="CM6" s="685"/>
      <c r="CN6" s="685"/>
      <c r="CO6" s="685"/>
      <c r="CP6" s="685"/>
      <c r="CQ6" s="686"/>
      <c r="CR6" s="628">
        <v>74834</v>
      </c>
      <c r="CS6" s="629"/>
      <c r="CT6" s="629"/>
      <c r="CU6" s="629"/>
      <c r="CV6" s="629"/>
      <c r="CW6" s="629"/>
      <c r="CX6" s="629"/>
      <c r="CY6" s="630"/>
      <c r="CZ6" s="726">
        <v>1.4</v>
      </c>
      <c r="DA6" s="699"/>
      <c r="DB6" s="699"/>
      <c r="DC6" s="729"/>
      <c r="DD6" s="634" t="s">
        <v>126</v>
      </c>
      <c r="DE6" s="629"/>
      <c r="DF6" s="629"/>
      <c r="DG6" s="629"/>
      <c r="DH6" s="629"/>
      <c r="DI6" s="629"/>
      <c r="DJ6" s="629"/>
      <c r="DK6" s="629"/>
      <c r="DL6" s="629"/>
      <c r="DM6" s="629"/>
      <c r="DN6" s="629"/>
      <c r="DO6" s="629"/>
      <c r="DP6" s="630"/>
      <c r="DQ6" s="634">
        <v>74834</v>
      </c>
      <c r="DR6" s="629"/>
      <c r="DS6" s="629"/>
      <c r="DT6" s="629"/>
      <c r="DU6" s="629"/>
      <c r="DV6" s="629"/>
      <c r="DW6" s="629"/>
      <c r="DX6" s="629"/>
      <c r="DY6" s="629"/>
      <c r="DZ6" s="629"/>
      <c r="EA6" s="629"/>
      <c r="EB6" s="629"/>
      <c r="EC6" s="669"/>
    </row>
    <row r="7" spans="2:143" ht="11.25" customHeight="1" x14ac:dyDescent="0.15">
      <c r="B7" s="625" t="s">
        <v>237</v>
      </c>
      <c r="C7" s="626"/>
      <c r="D7" s="626"/>
      <c r="E7" s="626"/>
      <c r="F7" s="626"/>
      <c r="G7" s="626"/>
      <c r="H7" s="626"/>
      <c r="I7" s="626"/>
      <c r="J7" s="626"/>
      <c r="K7" s="626"/>
      <c r="L7" s="626"/>
      <c r="M7" s="626"/>
      <c r="N7" s="626"/>
      <c r="O7" s="626"/>
      <c r="P7" s="626"/>
      <c r="Q7" s="627"/>
      <c r="R7" s="628">
        <v>738</v>
      </c>
      <c r="S7" s="629"/>
      <c r="T7" s="629"/>
      <c r="U7" s="629"/>
      <c r="V7" s="629"/>
      <c r="W7" s="629"/>
      <c r="X7" s="629"/>
      <c r="Y7" s="630"/>
      <c r="Z7" s="655">
        <v>0</v>
      </c>
      <c r="AA7" s="655"/>
      <c r="AB7" s="655"/>
      <c r="AC7" s="655"/>
      <c r="AD7" s="656">
        <v>738</v>
      </c>
      <c r="AE7" s="656"/>
      <c r="AF7" s="656"/>
      <c r="AG7" s="656"/>
      <c r="AH7" s="656"/>
      <c r="AI7" s="656"/>
      <c r="AJ7" s="656"/>
      <c r="AK7" s="656"/>
      <c r="AL7" s="631">
        <v>0</v>
      </c>
      <c r="AM7" s="632"/>
      <c r="AN7" s="632"/>
      <c r="AO7" s="657"/>
      <c r="AP7" s="625" t="s">
        <v>238</v>
      </c>
      <c r="AQ7" s="626"/>
      <c r="AR7" s="626"/>
      <c r="AS7" s="626"/>
      <c r="AT7" s="626"/>
      <c r="AU7" s="626"/>
      <c r="AV7" s="626"/>
      <c r="AW7" s="626"/>
      <c r="AX7" s="626"/>
      <c r="AY7" s="626"/>
      <c r="AZ7" s="626"/>
      <c r="BA7" s="626"/>
      <c r="BB7" s="626"/>
      <c r="BC7" s="626"/>
      <c r="BD7" s="626"/>
      <c r="BE7" s="626"/>
      <c r="BF7" s="627"/>
      <c r="BG7" s="628">
        <v>641913</v>
      </c>
      <c r="BH7" s="629"/>
      <c r="BI7" s="629"/>
      <c r="BJ7" s="629"/>
      <c r="BK7" s="629"/>
      <c r="BL7" s="629"/>
      <c r="BM7" s="629"/>
      <c r="BN7" s="630"/>
      <c r="BO7" s="655">
        <v>36.5</v>
      </c>
      <c r="BP7" s="655"/>
      <c r="BQ7" s="655"/>
      <c r="BR7" s="655"/>
      <c r="BS7" s="656" t="s">
        <v>126</v>
      </c>
      <c r="BT7" s="656"/>
      <c r="BU7" s="656"/>
      <c r="BV7" s="656"/>
      <c r="BW7" s="656"/>
      <c r="BX7" s="656"/>
      <c r="BY7" s="656"/>
      <c r="BZ7" s="656"/>
      <c r="CA7" s="656"/>
      <c r="CB7" s="714"/>
      <c r="CD7" s="670" t="s">
        <v>239</v>
      </c>
      <c r="CE7" s="667"/>
      <c r="CF7" s="667"/>
      <c r="CG7" s="667"/>
      <c r="CH7" s="667"/>
      <c r="CI7" s="667"/>
      <c r="CJ7" s="667"/>
      <c r="CK7" s="667"/>
      <c r="CL7" s="667"/>
      <c r="CM7" s="667"/>
      <c r="CN7" s="667"/>
      <c r="CO7" s="667"/>
      <c r="CP7" s="667"/>
      <c r="CQ7" s="668"/>
      <c r="CR7" s="628">
        <v>1161360</v>
      </c>
      <c r="CS7" s="629"/>
      <c r="CT7" s="629"/>
      <c r="CU7" s="629"/>
      <c r="CV7" s="629"/>
      <c r="CW7" s="629"/>
      <c r="CX7" s="629"/>
      <c r="CY7" s="630"/>
      <c r="CZ7" s="655">
        <v>21</v>
      </c>
      <c r="DA7" s="655"/>
      <c r="DB7" s="655"/>
      <c r="DC7" s="655"/>
      <c r="DD7" s="634">
        <v>17912</v>
      </c>
      <c r="DE7" s="629"/>
      <c r="DF7" s="629"/>
      <c r="DG7" s="629"/>
      <c r="DH7" s="629"/>
      <c r="DI7" s="629"/>
      <c r="DJ7" s="629"/>
      <c r="DK7" s="629"/>
      <c r="DL7" s="629"/>
      <c r="DM7" s="629"/>
      <c r="DN7" s="629"/>
      <c r="DO7" s="629"/>
      <c r="DP7" s="630"/>
      <c r="DQ7" s="634">
        <v>1056740</v>
      </c>
      <c r="DR7" s="629"/>
      <c r="DS7" s="629"/>
      <c r="DT7" s="629"/>
      <c r="DU7" s="629"/>
      <c r="DV7" s="629"/>
      <c r="DW7" s="629"/>
      <c r="DX7" s="629"/>
      <c r="DY7" s="629"/>
      <c r="DZ7" s="629"/>
      <c r="EA7" s="629"/>
      <c r="EB7" s="629"/>
      <c r="EC7" s="669"/>
    </row>
    <row r="8" spans="2:143" ht="11.25" customHeight="1" x14ac:dyDescent="0.15">
      <c r="B8" s="625" t="s">
        <v>240</v>
      </c>
      <c r="C8" s="626"/>
      <c r="D8" s="626"/>
      <c r="E8" s="626"/>
      <c r="F8" s="626"/>
      <c r="G8" s="626"/>
      <c r="H8" s="626"/>
      <c r="I8" s="626"/>
      <c r="J8" s="626"/>
      <c r="K8" s="626"/>
      <c r="L8" s="626"/>
      <c r="M8" s="626"/>
      <c r="N8" s="626"/>
      <c r="O8" s="626"/>
      <c r="P8" s="626"/>
      <c r="Q8" s="627"/>
      <c r="R8" s="628">
        <v>7269</v>
      </c>
      <c r="S8" s="629"/>
      <c r="T8" s="629"/>
      <c r="U8" s="629"/>
      <c r="V8" s="629"/>
      <c r="W8" s="629"/>
      <c r="X8" s="629"/>
      <c r="Y8" s="630"/>
      <c r="Z8" s="655">
        <v>0.1</v>
      </c>
      <c r="AA8" s="655"/>
      <c r="AB8" s="655"/>
      <c r="AC8" s="655"/>
      <c r="AD8" s="656">
        <v>7269</v>
      </c>
      <c r="AE8" s="656"/>
      <c r="AF8" s="656"/>
      <c r="AG8" s="656"/>
      <c r="AH8" s="656"/>
      <c r="AI8" s="656"/>
      <c r="AJ8" s="656"/>
      <c r="AK8" s="656"/>
      <c r="AL8" s="631">
        <v>0.2</v>
      </c>
      <c r="AM8" s="632"/>
      <c r="AN8" s="632"/>
      <c r="AO8" s="657"/>
      <c r="AP8" s="625" t="s">
        <v>241</v>
      </c>
      <c r="AQ8" s="626"/>
      <c r="AR8" s="626"/>
      <c r="AS8" s="626"/>
      <c r="AT8" s="626"/>
      <c r="AU8" s="626"/>
      <c r="AV8" s="626"/>
      <c r="AW8" s="626"/>
      <c r="AX8" s="626"/>
      <c r="AY8" s="626"/>
      <c r="AZ8" s="626"/>
      <c r="BA8" s="626"/>
      <c r="BB8" s="626"/>
      <c r="BC8" s="626"/>
      <c r="BD8" s="626"/>
      <c r="BE8" s="626"/>
      <c r="BF8" s="627"/>
      <c r="BG8" s="628">
        <v>19421</v>
      </c>
      <c r="BH8" s="629"/>
      <c r="BI8" s="629"/>
      <c r="BJ8" s="629"/>
      <c r="BK8" s="629"/>
      <c r="BL8" s="629"/>
      <c r="BM8" s="629"/>
      <c r="BN8" s="630"/>
      <c r="BO8" s="655">
        <v>1.1000000000000001</v>
      </c>
      <c r="BP8" s="655"/>
      <c r="BQ8" s="655"/>
      <c r="BR8" s="655"/>
      <c r="BS8" s="656" t="s">
        <v>126</v>
      </c>
      <c r="BT8" s="656"/>
      <c r="BU8" s="656"/>
      <c r="BV8" s="656"/>
      <c r="BW8" s="656"/>
      <c r="BX8" s="656"/>
      <c r="BY8" s="656"/>
      <c r="BZ8" s="656"/>
      <c r="CA8" s="656"/>
      <c r="CB8" s="714"/>
      <c r="CD8" s="670" t="s">
        <v>242</v>
      </c>
      <c r="CE8" s="667"/>
      <c r="CF8" s="667"/>
      <c r="CG8" s="667"/>
      <c r="CH8" s="667"/>
      <c r="CI8" s="667"/>
      <c r="CJ8" s="667"/>
      <c r="CK8" s="667"/>
      <c r="CL8" s="667"/>
      <c r="CM8" s="667"/>
      <c r="CN8" s="667"/>
      <c r="CO8" s="667"/>
      <c r="CP8" s="667"/>
      <c r="CQ8" s="668"/>
      <c r="CR8" s="628">
        <v>1715982</v>
      </c>
      <c r="CS8" s="629"/>
      <c r="CT8" s="629"/>
      <c r="CU8" s="629"/>
      <c r="CV8" s="629"/>
      <c r="CW8" s="629"/>
      <c r="CX8" s="629"/>
      <c r="CY8" s="630"/>
      <c r="CZ8" s="655">
        <v>31</v>
      </c>
      <c r="DA8" s="655"/>
      <c r="DB8" s="655"/>
      <c r="DC8" s="655"/>
      <c r="DD8" s="634">
        <v>16444</v>
      </c>
      <c r="DE8" s="629"/>
      <c r="DF8" s="629"/>
      <c r="DG8" s="629"/>
      <c r="DH8" s="629"/>
      <c r="DI8" s="629"/>
      <c r="DJ8" s="629"/>
      <c r="DK8" s="629"/>
      <c r="DL8" s="629"/>
      <c r="DM8" s="629"/>
      <c r="DN8" s="629"/>
      <c r="DO8" s="629"/>
      <c r="DP8" s="630"/>
      <c r="DQ8" s="634">
        <v>776313</v>
      </c>
      <c r="DR8" s="629"/>
      <c r="DS8" s="629"/>
      <c r="DT8" s="629"/>
      <c r="DU8" s="629"/>
      <c r="DV8" s="629"/>
      <c r="DW8" s="629"/>
      <c r="DX8" s="629"/>
      <c r="DY8" s="629"/>
      <c r="DZ8" s="629"/>
      <c r="EA8" s="629"/>
      <c r="EB8" s="629"/>
      <c r="EC8" s="669"/>
    </row>
    <row r="9" spans="2:143" ht="11.25" customHeight="1" x14ac:dyDescent="0.15">
      <c r="B9" s="625" t="s">
        <v>243</v>
      </c>
      <c r="C9" s="626"/>
      <c r="D9" s="626"/>
      <c r="E9" s="626"/>
      <c r="F9" s="626"/>
      <c r="G9" s="626"/>
      <c r="H9" s="626"/>
      <c r="I9" s="626"/>
      <c r="J9" s="626"/>
      <c r="K9" s="626"/>
      <c r="L9" s="626"/>
      <c r="M9" s="626"/>
      <c r="N9" s="626"/>
      <c r="O9" s="626"/>
      <c r="P9" s="626"/>
      <c r="Q9" s="627"/>
      <c r="R9" s="628">
        <v>8634</v>
      </c>
      <c r="S9" s="629"/>
      <c r="T9" s="629"/>
      <c r="U9" s="629"/>
      <c r="V9" s="629"/>
      <c r="W9" s="629"/>
      <c r="X9" s="629"/>
      <c r="Y9" s="630"/>
      <c r="Z9" s="655">
        <v>0.1</v>
      </c>
      <c r="AA9" s="655"/>
      <c r="AB9" s="655"/>
      <c r="AC9" s="655"/>
      <c r="AD9" s="656">
        <v>8634</v>
      </c>
      <c r="AE9" s="656"/>
      <c r="AF9" s="656"/>
      <c r="AG9" s="656"/>
      <c r="AH9" s="656"/>
      <c r="AI9" s="656"/>
      <c r="AJ9" s="656"/>
      <c r="AK9" s="656"/>
      <c r="AL9" s="631">
        <v>0.3</v>
      </c>
      <c r="AM9" s="632"/>
      <c r="AN9" s="632"/>
      <c r="AO9" s="657"/>
      <c r="AP9" s="625" t="s">
        <v>244</v>
      </c>
      <c r="AQ9" s="626"/>
      <c r="AR9" s="626"/>
      <c r="AS9" s="626"/>
      <c r="AT9" s="626"/>
      <c r="AU9" s="626"/>
      <c r="AV9" s="626"/>
      <c r="AW9" s="626"/>
      <c r="AX9" s="626"/>
      <c r="AY9" s="626"/>
      <c r="AZ9" s="626"/>
      <c r="BA9" s="626"/>
      <c r="BB9" s="626"/>
      <c r="BC9" s="626"/>
      <c r="BD9" s="626"/>
      <c r="BE9" s="626"/>
      <c r="BF9" s="627"/>
      <c r="BG9" s="628">
        <v>458266</v>
      </c>
      <c r="BH9" s="629"/>
      <c r="BI9" s="629"/>
      <c r="BJ9" s="629"/>
      <c r="BK9" s="629"/>
      <c r="BL9" s="629"/>
      <c r="BM9" s="629"/>
      <c r="BN9" s="630"/>
      <c r="BO9" s="655">
        <v>26.1</v>
      </c>
      <c r="BP9" s="655"/>
      <c r="BQ9" s="655"/>
      <c r="BR9" s="655"/>
      <c r="BS9" s="656" t="s">
        <v>126</v>
      </c>
      <c r="BT9" s="656"/>
      <c r="BU9" s="656"/>
      <c r="BV9" s="656"/>
      <c r="BW9" s="656"/>
      <c r="BX9" s="656"/>
      <c r="BY9" s="656"/>
      <c r="BZ9" s="656"/>
      <c r="CA9" s="656"/>
      <c r="CB9" s="714"/>
      <c r="CD9" s="670" t="s">
        <v>245</v>
      </c>
      <c r="CE9" s="667"/>
      <c r="CF9" s="667"/>
      <c r="CG9" s="667"/>
      <c r="CH9" s="667"/>
      <c r="CI9" s="667"/>
      <c r="CJ9" s="667"/>
      <c r="CK9" s="667"/>
      <c r="CL9" s="667"/>
      <c r="CM9" s="667"/>
      <c r="CN9" s="667"/>
      <c r="CO9" s="667"/>
      <c r="CP9" s="667"/>
      <c r="CQ9" s="668"/>
      <c r="CR9" s="628">
        <v>495689</v>
      </c>
      <c r="CS9" s="629"/>
      <c r="CT9" s="629"/>
      <c r="CU9" s="629"/>
      <c r="CV9" s="629"/>
      <c r="CW9" s="629"/>
      <c r="CX9" s="629"/>
      <c r="CY9" s="630"/>
      <c r="CZ9" s="655">
        <v>9</v>
      </c>
      <c r="DA9" s="655"/>
      <c r="DB9" s="655"/>
      <c r="DC9" s="655"/>
      <c r="DD9" s="634">
        <v>6076</v>
      </c>
      <c r="DE9" s="629"/>
      <c r="DF9" s="629"/>
      <c r="DG9" s="629"/>
      <c r="DH9" s="629"/>
      <c r="DI9" s="629"/>
      <c r="DJ9" s="629"/>
      <c r="DK9" s="629"/>
      <c r="DL9" s="629"/>
      <c r="DM9" s="629"/>
      <c r="DN9" s="629"/>
      <c r="DO9" s="629"/>
      <c r="DP9" s="630"/>
      <c r="DQ9" s="634">
        <v>348253</v>
      </c>
      <c r="DR9" s="629"/>
      <c r="DS9" s="629"/>
      <c r="DT9" s="629"/>
      <c r="DU9" s="629"/>
      <c r="DV9" s="629"/>
      <c r="DW9" s="629"/>
      <c r="DX9" s="629"/>
      <c r="DY9" s="629"/>
      <c r="DZ9" s="629"/>
      <c r="EA9" s="629"/>
      <c r="EB9" s="629"/>
      <c r="EC9" s="669"/>
    </row>
    <row r="10" spans="2:143" ht="11.25" customHeight="1" x14ac:dyDescent="0.15">
      <c r="B10" s="625" t="s">
        <v>246</v>
      </c>
      <c r="C10" s="626"/>
      <c r="D10" s="626"/>
      <c r="E10" s="626"/>
      <c r="F10" s="626"/>
      <c r="G10" s="626"/>
      <c r="H10" s="626"/>
      <c r="I10" s="626"/>
      <c r="J10" s="626"/>
      <c r="K10" s="626"/>
      <c r="L10" s="626"/>
      <c r="M10" s="626"/>
      <c r="N10" s="626"/>
      <c r="O10" s="626"/>
      <c r="P10" s="626"/>
      <c r="Q10" s="627"/>
      <c r="R10" s="628" t="s">
        <v>126</v>
      </c>
      <c r="S10" s="629"/>
      <c r="T10" s="629"/>
      <c r="U10" s="629"/>
      <c r="V10" s="629"/>
      <c r="W10" s="629"/>
      <c r="X10" s="629"/>
      <c r="Y10" s="630"/>
      <c r="Z10" s="655" t="s">
        <v>126</v>
      </c>
      <c r="AA10" s="655"/>
      <c r="AB10" s="655"/>
      <c r="AC10" s="655"/>
      <c r="AD10" s="656" t="s">
        <v>126</v>
      </c>
      <c r="AE10" s="656"/>
      <c r="AF10" s="656"/>
      <c r="AG10" s="656"/>
      <c r="AH10" s="656"/>
      <c r="AI10" s="656"/>
      <c r="AJ10" s="656"/>
      <c r="AK10" s="656"/>
      <c r="AL10" s="631" t="s">
        <v>126</v>
      </c>
      <c r="AM10" s="632"/>
      <c r="AN10" s="632"/>
      <c r="AO10" s="657"/>
      <c r="AP10" s="625" t="s">
        <v>247</v>
      </c>
      <c r="AQ10" s="626"/>
      <c r="AR10" s="626"/>
      <c r="AS10" s="626"/>
      <c r="AT10" s="626"/>
      <c r="AU10" s="626"/>
      <c r="AV10" s="626"/>
      <c r="AW10" s="626"/>
      <c r="AX10" s="626"/>
      <c r="AY10" s="626"/>
      <c r="AZ10" s="626"/>
      <c r="BA10" s="626"/>
      <c r="BB10" s="626"/>
      <c r="BC10" s="626"/>
      <c r="BD10" s="626"/>
      <c r="BE10" s="626"/>
      <c r="BF10" s="627"/>
      <c r="BG10" s="628">
        <v>47175</v>
      </c>
      <c r="BH10" s="629"/>
      <c r="BI10" s="629"/>
      <c r="BJ10" s="629"/>
      <c r="BK10" s="629"/>
      <c r="BL10" s="629"/>
      <c r="BM10" s="629"/>
      <c r="BN10" s="630"/>
      <c r="BO10" s="655">
        <v>2.7</v>
      </c>
      <c r="BP10" s="655"/>
      <c r="BQ10" s="655"/>
      <c r="BR10" s="655"/>
      <c r="BS10" s="656" t="s">
        <v>126</v>
      </c>
      <c r="BT10" s="656"/>
      <c r="BU10" s="656"/>
      <c r="BV10" s="656"/>
      <c r="BW10" s="656"/>
      <c r="BX10" s="656"/>
      <c r="BY10" s="656"/>
      <c r="BZ10" s="656"/>
      <c r="CA10" s="656"/>
      <c r="CB10" s="714"/>
      <c r="CD10" s="670" t="s">
        <v>248</v>
      </c>
      <c r="CE10" s="667"/>
      <c r="CF10" s="667"/>
      <c r="CG10" s="667"/>
      <c r="CH10" s="667"/>
      <c r="CI10" s="667"/>
      <c r="CJ10" s="667"/>
      <c r="CK10" s="667"/>
      <c r="CL10" s="667"/>
      <c r="CM10" s="667"/>
      <c r="CN10" s="667"/>
      <c r="CO10" s="667"/>
      <c r="CP10" s="667"/>
      <c r="CQ10" s="668"/>
      <c r="CR10" s="628" t="s">
        <v>126</v>
      </c>
      <c r="CS10" s="629"/>
      <c r="CT10" s="629"/>
      <c r="CU10" s="629"/>
      <c r="CV10" s="629"/>
      <c r="CW10" s="629"/>
      <c r="CX10" s="629"/>
      <c r="CY10" s="630"/>
      <c r="CZ10" s="655" t="s">
        <v>126</v>
      </c>
      <c r="DA10" s="655"/>
      <c r="DB10" s="655"/>
      <c r="DC10" s="655"/>
      <c r="DD10" s="634" t="s">
        <v>126</v>
      </c>
      <c r="DE10" s="629"/>
      <c r="DF10" s="629"/>
      <c r="DG10" s="629"/>
      <c r="DH10" s="629"/>
      <c r="DI10" s="629"/>
      <c r="DJ10" s="629"/>
      <c r="DK10" s="629"/>
      <c r="DL10" s="629"/>
      <c r="DM10" s="629"/>
      <c r="DN10" s="629"/>
      <c r="DO10" s="629"/>
      <c r="DP10" s="630"/>
      <c r="DQ10" s="634" t="s">
        <v>126</v>
      </c>
      <c r="DR10" s="629"/>
      <c r="DS10" s="629"/>
      <c r="DT10" s="629"/>
      <c r="DU10" s="629"/>
      <c r="DV10" s="629"/>
      <c r="DW10" s="629"/>
      <c r="DX10" s="629"/>
      <c r="DY10" s="629"/>
      <c r="DZ10" s="629"/>
      <c r="EA10" s="629"/>
      <c r="EB10" s="629"/>
      <c r="EC10" s="669"/>
    </row>
    <row r="11" spans="2:143" ht="11.25" customHeight="1" x14ac:dyDescent="0.15">
      <c r="B11" s="625" t="s">
        <v>249</v>
      </c>
      <c r="C11" s="626"/>
      <c r="D11" s="626"/>
      <c r="E11" s="626"/>
      <c r="F11" s="626"/>
      <c r="G11" s="626"/>
      <c r="H11" s="626"/>
      <c r="I11" s="626"/>
      <c r="J11" s="626"/>
      <c r="K11" s="626"/>
      <c r="L11" s="626"/>
      <c r="M11" s="626"/>
      <c r="N11" s="626"/>
      <c r="O11" s="626"/>
      <c r="P11" s="626"/>
      <c r="Q11" s="627"/>
      <c r="R11" s="628">
        <v>271627</v>
      </c>
      <c r="S11" s="629"/>
      <c r="T11" s="629"/>
      <c r="U11" s="629"/>
      <c r="V11" s="629"/>
      <c r="W11" s="629"/>
      <c r="X11" s="629"/>
      <c r="Y11" s="630"/>
      <c r="Z11" s="631">
        <v>4.4000000000000004</v>
      </c>
      <c r="AA11" s="632"/>
      <c r="AB11" s="632"/>
      <c r="AC11" s="633"/>
      <c r="AD11" s="634">
        <v>271627</v>
      </c>
      <c r="AE11" s="629"/>
      <c r="AF11" s="629"/>
      <c r="AG11" s="629"/>
      <c r="AH11" s="629"/>
      <c r="AI11" s="629"/>
      <c r="AJ11" s="629"/>
      <c r="AK11" s="630"/>
      <c r="AL11" s="631">
        <v>7.9</v>
      </c>
      <c r="AM11" s="632"/>
      <c r="AN11" s="632"/>
      <c r="AO11" s="657"/>
      <c r="AP11" s="625" t="s">
        <v>250</v>
      </c>
      <c r="AQ11" s="626"/>
      <c r="AR11" s="626"/>
      <c r="AS11" s="626"/>
      <c r="AT11" s="626"/>
      <c r="AU11" s="626"/>
      <c r="AV11" s="626"/>
      <c r="AW11" s="626"/>
      <c r="AX11" s="626"/>
      <c r="AY11" s="626"/>
      <c r="AZ11" s="626"/>
      <c r="BA11" s="626"/>
      <c r="BB11" s="626"/>
      <c r="BC11" s="626"/>
      <c r="BD11" s="626"/>
      <c r="BE11" s="626"/>
      <c r="BF11" s="627"/>
      <c r="BG11" s="628">
        <v>117051</v>
      </c>
      <c r="BH11" s="629"/>
      <c r="BI11" s="629"/>
      <c r="BJ11" s="629"/>
      <c r="BK11" s="629"/>
      <c r="BL11" s="629"/>
      <c r="BM11" s="629"/>
      <c r="BN11" s="630"/>
      <c r="BO11" s="655">
        <v>6.7</v>
      </c>
      <c r="BP11" s="655"/>
      <c r="BQ11" s="655"/>
      <c r="BR11" s="655"/>
      <c r="BS11" s="656" t="s">
        <v>126</v>
      </c>
      <c r="BT11" s="656"/>
      <c r="BU11" s="656"/>
      <c r="BV11" s="656"/>
      <c r="BW11" s="656"/>
      <c r="BX11" s="656"/>
      <c r="BY11" s="656"/>
      <c r="BZ11" s="656"/>
      <c r="CA11" s="656"/>
      <c r="CB11" s="714"/>
      <c r="CD11" s="670" t="s">
        <v>251</v>
      </c>
      <c r="CE11" s="667"/>
      <c r="CF11" s="667"/>
      <c r="CG11" s="667"/>
      <c r="CH11" s="667"/>
      <c r="CI11" s="667"/>
      <c r="CJ11" s="667"/>
      <c r="CK11" s="667"/>
      <c r="CL11" s="667"/>
      <c r="CM11" s="667"/>
      <c r="CN11" s="667"/>
      <c r="CO11" s="667"/>
      <c r="CP11" s="667"/>
      <c r="CQ11" s="668"/>
      <c r="CR11" s="628">
        <v>369171</v>
      </c>
      <c r="CS11" s="629"/>
      <c r="CT11" s="629"/>
      <c r="CU11" s="629"/>
      <c r="CV11" s="629"/>
      <c r="CW11" s="629"/>
      <c r="CX11" s="629"/>
      <c r="CY11" s="630"/>
      <c r="CZ11" s="655">
        <v>6.7</v>
      </c>
      <c r="DA11" s="655"/>
      <c r="DB11" s="655"/>
      <c r="DC11" s="655"/>
      <c r="DD11" s="634">
        <v>61710</v>
      </c>
      <c r="DE11" s="629"/>
      <c r="DF11" s="629"/>
      <c r="DG11" s="629"/>
      <c r="DH11" s="629"/>
      <c r="DI11" s="629"/>
      <c r="DJ11" s="629"/>
      <c r="DK11" s="629"/>
      <c r="DL11" s="629"/>
      <c r="DM11" s="629"/>
      <c r="DN11" s="629"/>
      <c r="DO11" s="629"/>
      <c r="DP11" s="630"/>
      <c r="DQ11" s="634">
        <v>275427</v>
      </c>
      <c r="DR11" s="629"/>
      <c r="DS11" s="629"/>
      <c r="DT11" s="629"/>
      <c r="DU11" s="629"/>
      <c r="DV11" s="629"/>
      <c r="DW11" s="629"/>
      <c r="DX11" s="629"/>
      <c r="DY11" s="629"/>
      <c r="DZ11" s="629"/>
      <c r="EA11" s="629"/>
      <c r="EB11" s="629"/>
      <c r="EC11" s="669"/>
    </row>
    <row r="12" spans="2:143" ht="11.25" customHeight="1" x14ac:dyDescent="0.15">
      <c r="B12" s="625" t="s">
        <v>252</v>
      </c>
      <c r="C12" s="626"/>
      <c r="D12" s="626"/>
      <c r="E12" s="626"/>
      <c r="F12" s="626"/>
      <c r="G12" s="626"/>
      <c r="H12" s="626"/>
      <c r="I12" s="626"/>
      <c r="J12" s="626"/>
      <c r="K12" s="626"/>
      <c r="L12" s="626"/>
      <c r="M12" s="626"/>
      <c r="N12" s="626"/>
      <c r="O12" s="626"/>
      <c r="P12" s="626"/>
      <c r="Q12" s="627"/>
      <c r="R12" s="628">
        <v>66213</v>
      </c>
      <c r="S12" s="629"/>
      <c r="T12" s="629"/>
      <c r="U12" s="629"/>
      <c r="V12" s="629"/>
      <c r="W12" s="629"/>
      <c r="X12" s="629"/>
      <c r="Y12" s="630"/>
      <c r="Z12" s="655">
        <v>1.1000000000000001</v>
      </c>
      <c r="AA12" s="655"/>
      <c r="AB12" s="655"/>
      <c r="AC12" s="655"/>
      <c r="AD12" s="656">
        <v>66213</v>
      </c>
      <c r="AE12" s="656"/>
      <c r="AF12" s="656"/>
      <c r="AG12" s="656"/>
      <c r="AH12" s="656"/>
      <c r="AI12" s="656"/>
      <c r="AJ12" s="656"/>
      <c r="AK12" s="656"/>
      <c r="AL12" s="631">
        <v>1.9</v>
      </c>
      <c r="AM12" s="632"/>
      <c r="AN12" s="632"/>
      <c r="AO12" s="657"/>
      <c r="AP12" s="625" t="s">
        <v>253</v>
      </c>
      <c r="AQ12" s="626"/>
      <c r="AR12" s="626"/>
      <c r="AS12" s="626"/>
      <c r="AT12" s="626"/>
      <c r="AU12" s="626"/>
      <c r="AV12" s="626"/>
      <c r="AW12" s="626"/>
      <c r="AX12" s="626"/>
      <c r="AY12" s="626"/>
      <c r="AZ12" s="626"/>
      <c r="BA12" s="626"/>
      <c r="BB12" s="626"/>
      <c r="BC12" s="626"/>
      <c r="BD12" s="626"/>
      <c r="BE12" s="626"/>
      <c r="BF12" s="627"/>
      <c r="BG12" s="628">
        <v>988361</v>
      </c>
      <c r="BH12" s="629"/>
      <c r="BI12" s="629"/>
      <c r="BJ12" s="629"/>
      <c r="BK12" s="629"/>
      <c r="BL12" s="629"/>
      <c r="BM12" s="629"/>
      <c r="BN12" s="630"/>
      <c r="BO12" s="655">
        <v>56.2</v>
      </c>
      <c r="BP12" s="655"/>
      <c r="BQ12" s="655"/>
      <c r="BR12" s="655"/>
      <c r="BS12" s="656" t="s">
        <v>126</v>
      </c>
      <c r="BT12" s="656"/>
      <c r="BU12" s="656"/>
      <c r="BV12" s="656"/>
      <c r="BW12" s="656"/>
      <c r="BX12" s="656"/>
      <c r="BY12" s="656"/>
      <c r="BZ12" s="656"/>
      <c r="CA12" s="656"/>
      <c r="CB12" s="714"/>
      <c r="CD12" s="670" t="s">
        <v>254</v>
      </c>
      <c r="CE12" s="667"/>
      <c r="CF12" s="667"/>
      <c r="CG12" s="667"/>
      <c r="CH12" s="667"/>
      <c r="CI12" s="667"/>
      <c r="CJ12" s="667"/>
      <c r="CK12" s="667"/>
      <c r="CL12" s="667"/>
      <c r="CM12" s="667"/>
      <c r="CN12" s="667"/>
      <c r="CO12" s="667"/>
      <c r="CP12" s="667"/>
      <c r="CQ12" s="668"/>
      <c r="CR12" s="628">
        <v>33642</v>
      </c>
      <c r="CS12" s="629"/>
      <c r="CT12" s="629"/>
      <c r="CU12" s="629"/>
      <c r="CV12" s="629"/>
      <c r="CW12" s="629"/>
      <c r="CX12" s="629"/>
      <c r="CY12" s="630"/>
      <c r="CZ12" s="655">
        <v>0.6</v>
      </c>
      <c r="DA12" s="655"/>
      <c r="DB12" s="655"/>
      <c r="DC12" s="655"/>
      <c r="DD12" s="634" t="s">
        <v>126</v>
      </c>
      <c r="DE12" s="629"/>
      <c r="DF12" s="629"/>
      <c r="DG12" s="629"/>
      <c r="DH12" s="629"/>
      <c r="DI12" s="629"/>
      <c r="DJ12" s="629"/>
      <c r="DK12" s="629"/>
      <c r="DL12" s="629"/>
      <c r="DM12" s="629"/>
      <c r="DN12" s="629"/>
      <c r="DO12" s="629"/>
      <c r="DP12" s="630"/>
      <c r="DQ12" s="634">
        <v>31143</v>
      </c>
      <c r="DR12" s="629"/>
      <c r="DS12" s="629"/>
      <c r="DT12" s="629"/>
      <c r="DU12" s="629"/>
      <c r="DV12" s="629"/>
      <c r="DW12" s="629"/>
      <c r="DX12" s="629"/>
      <c r="DY12" s="629"/>
      <c r="DZ12" s="629"/>
      <c r="EA12" s="629"/>
      <c r="EB12" s="629"/>
      <c r="EC12" s="669"/>
    </row>
    <row r="13" spans="2:143" ht="11.25" customHeight="1" x14ac:dyDescent="0.15">
      <c r="B13" s="625" t="s">
        <v>255</v>
      </c>
      <c r="C13" s="626"/>
      <c r="D13" s="626"/>
      <c r="E13" s="626"/>
      <c r="F13" s="626"/>
      <c r="G13" s="626"/>
      <c r="H13" s="626"/>
      <c r="I13" s="626"/>
      <c r="J13" s="626"/>
      <c r="K13" s="626"/>
      <c r="L13" s="626"/>
      <c r="M13" s="626"/>
      <c r="N13" s="626"/>
      <c r="O13" s="626"/>
      <c r="P13" s="626"/>
      <c r="Q13" s="627"/>
      <c r="R13" s="628" t="s">
        <v>126</v>
      </c>
      <c r="S13" s="629"/>
      <c r="T13" s="629"/>
      <c r="U13" s="629"/>
      <c r="V13" s="629"/>
      <c r="W13" s="629"/>
      <c r="X13" s="629"/>
      <c r="Y13" s="630"/>
      <c r="Z13" s="655" t="s">
        <v>126</v>
      </c>
      <c r="AA13" s="655"/>
      <c r="AB13" s="655"/>
      <c r="AC13" s="655"/>
      <c r="AD13" s="656" t="s">
        <v>126</v>
      </c>
      <c r="AE13" s="656"/>
      <c r="AF13" s="656"/>
      <c r="AG13" s="656"/>
      <c r="AH13" s="656"/>
      <c r="AI13" s="656"/>
      <c r="AJ13" s="656"/>
      <c r="AK13" s="656"/>
      <c r="AL13" s="631" t="s">
        <v>126</v>
      </c>
      <c r="AM13" s="632"/>
      <c r="AN13" s="632"/>
      <c r="AO13" s="657"/>
      <c r="AP13" s="625" t="s">
        <v>256</v>
      </c>
      <c r="AQ13" s="626"/>
      <c r="AR13" s="626"/>
      <c r="AS13" s="626"/>
      <c r="AT13" s="626"/>
      <c r="AU13" s="626"/>
      <c r="AV13" s="626"/>
      <c r="AW13" s="626"/>
      <c r="AX13" s="626"/>
      <c r="AY13" s="626"/>
      <c r="AZ13" s="626"/>
      <c r="BA13" s="626"/>
      <c r="BB13" s="626"/>
      <c r="BC13" s="626"/>
      <c r="BD13" s="626"/>
      <c r="BE13" s="626"/>
      <c r="BF13" s="627"/>
      <c r="BG13" s="628">
        <v>988361</v>
      </c>
      <c r="BH13" s="629"/>
      <c r="BI13" s="629"/>
      <c r="BJ13" s="629"/>
      <c r="BK13" s="629"/>
      <c r="BL13" s="629"/>
      <c r="BM13" s="629"/>
      <c r="BN13" s="630"/>
      <c r="BO13" s="655">
        <v>56.2</v>
      </c>
      <c r="BP13" s="655"/>
      <c r="BQ13" s="655"/>
      <c r="BR13" s="655"/>
      <c r="BS13" s="656" t="s">
        <v>126</v>
      </c>
      <c r="BT13" s="656"/>
      <c r="BU13" s="656"/>
      <c r="BV13" s="656"/>
      <c r="BW13" s="656"/>
      <c r="BX13" s="656"/>
      <c r="BY13" s="656"/>
      <c r="BZ13" s="656"/>
      <c r="CA13" s="656"/>
      <c r="CB13" s="714"/>
      <c r="CD13" s="670" t="s">
        <v>257</v>
      </c>
      <c r="CE13" s="667"/>
      <c r="CF13" s="667"/>
      <c r="CG13" s="667"/>
      <c r="CH13" s="667"/>
      <c r="CI13" s="667"/>
      <c r="CJ13" s="667"/>
      <c r="CK13" s="667"/>
      <c r="CL13" s="667"/>
      <c r="CM13" s="667"/>
      <c r="CN13" s="667"/>
      <c r="CO13" s="667"/>
      <c r="CP13" s="667"/>
      <c r="CQ13" s="668"/>
      <c r="CR13" s="628">
        <v>558144</v>
      </c>
      <c r="CS13" s="629"/>
      <c r="CT13" s="629"/>
      <c r="CU13" s="629"/>
      <c r="CV13" s="629"/>
      <c r="CW13" s="629"/>
      <c r="CX13" s="629"/>
      <c r="CY13" s="630"/>
      <c r="CZ13" s="655">
        <v>10.1</v>
      </c>
      <c r="DA13" s="655"/>
      <c r="DB13" s="655"/>
      <c r="DC13" s="655"/>
      <c r="DD13" s="634">
        <v>114585</v>
      </c>
      <c r="DE13" s="629"/>
      <c r="DF13" s="629"/>
      <c r="DG13" s="629"/>
      <c r="DH13" s="629"/>
      <c r="DI13" s="629"/>
      <c r="DJ13" s="629"/>
      <c r="DK13" s="629"/>
      <c r="DL13" s="629"/>
      <c r="DM13" s="629"/>
      <c r="DN13" s="629"/>
      <c r="DO13" s="629"/>
      <c r="DP13" s="630"/>
      <c r="DQ13" s="634">
        <v>499575</v>
      </c>
      <c r="DR13" s="629"/>
      <c r="DS13" s="629"/>
      <c r="DT13" s="629"/>
      <c r="DU13" s="629"/>
      <c r="DV13" s="629"/>
      <c r="DW13" s="629"/>
      <c r="DX13" s="629"/>
      <c r="DY13" s="629"/>
      <c r="DZ13" s="629"/>
      <c r="EA13" s="629"/>
      <c r="EB13" s="629"/>
      <c r="EC13" s="669"/>
    </row>
    <row r="14" spans="2:143" ht="11.25" customHeight="1" x14ac:dyDescent="0.15">
      <c r="B14" s="625" t="s">
        <v>258</v>
      </c>
      <c r="C14" s="626"/>
      <c r="D14" s="626"/>
      <c r="E14" s="626"/>
      <c r="F14" s="626"/>
      <c r="G14" s="626"/>
      <c r="H14" s="626"/>
      <c r="I14" s="626"/>
      <c r="J14" s="626"/>
      <c r="K14" s="626"/>
      <c r="L14" s="626"/>
      <c r="M14" s="626"/>
      <c r="N14" s="626"/>
      <c r="O14" s="626"/>
      <c r="P14" s="626"/>
      <c r="Q14" s="627"/>
      <c r="R14" s="628">
        <v>5</v>
      </c>
      <c r="S14" s="629"/>
      <c r="T14" s="629"/>
      <c r="U14" s="629"/>
      <c r="V14" s="629"/>
      <c r="W14" s="629"/>
      <c r="X14" s="629"/>
      <c r="Y14" s="630"/>
      <c r="Z14" s="655">
        <v>0</v>
      </c>
      <c r="AA14" s="655"/>
      <c r="AB14" s="655"/>
      <c r="AC14" s="655"/>
      <c r="AD14" s="656">
        <v>5</v>
      </c>
      <c r="AE14" s="656"/>
      <c r="AF14" s="656"/>
      <c r="AG14" s="656"/>
      <c r="AH14" s="656"/>
      <c r="AI14" s="656"/>
      <c r="AJ14" s="656"/>
      <c r="AK14" s="656"/>
      <c r="AL14" s="631">
        <v>0</v>
      </c>
      <c r="AM14" s="632"/>
      <c r="AN14" s="632"/>
      <c r="AO14" s="657"/>
      <c r="AP14" s="625" t="s">
        <v>259</v>
      </c>
      <c r="AQ14" s="626"/>
      <c r="AR14" s="626"/>
      <c r="AS14" s="626"/>
      <c r="AT14" s="626"/>
      <c r="AU14" s="626"/>
      <c r="AV14" s="626"/>
      <c r="AW14" s="626"/>
      <c r="AX14" s="626"/>
      <c r="AY14" s="626"/>
      <c r="AZ14" s="626"/>
      <c r="BA14" s="626"/>
      <c r="BB14" s="626"/>
      <c r="BC14" s="626"/>
      <c r="BD14" s="626"/>
      <c r="BE14" s="626"/>
      <c r="BF14" s="627"/>
      <c r="BG14" s="628">
        <v>46485</v>
      </c>
      <c r="BH14" s="629"/>
      <c r="BI14" s="629"/>
      <c r="BJ14" s="629"/>
      <c r="BK14" s="629"/>
      <c r="BL14" s="629"/>
      <c r="BM14" s="629"/>
      <c r="BN14" s="630"/>
      <c r="BO14" s="655">
        <v>2.6</v>
      </c>
      <c r="BP14" s="655"/>
      <c r="BQ14" s="655"/>
      <c r="BR14" s="655"/>
      <c r="BS14" s="656" t="s">
        <v>126</v>
      </c>
      <c r="BT14" s="656"/>
      <c r="BU14" s="656"/>
      <c r="BV14" s="656"/>
      <c r="BW14" s="656"/>
      <c r="BX14" s="656"/>
      <c r="BY14" s="656"/>
      <c r="BZ14" s="656"/>
      <c r="CA14" s="656"/>
      <c r="CB14" s="714"/>
      <c r="CD14" s="670" t="s">
        <v>260</v>
      </c>
      <c r="CE14" s="667"/>
      <c r="CF14" s="667"/>
      <c r="CG14" s="667"/>
      <c r="CH14" s="667"/>
      <c r="CI14" s="667"/>
      <c r="CJ14" s="667"/>
      <c r="CK14" s="667"/>
      <c r="CL14" s="667"/>
      <c r="CM14" s="667"/>
      <c r="CN14" s="667"/>
      <c r="CO14" s="667"/>
      <c r="CP14" s="667"/>
      <c r="CQ14" s="668"/>
      <c r="CR14" s="628">
        <v>251511</v>
      </c>
      <c r="CS14" s="629"/>
      <c r="CT14" s="629"/>
      <c r="CU14" s="629"/>
      <c r="CV14" s="629"/>
      <c r="CW14" s="629"/>
      <c r="CX14" s="629"/>
      <c r="CY14" s="630"/>
      <c r="CZ14" s="655">
        <v>4.5</v>
      </c>
      <c r="DA14" s="655"/>
      <c r="DB14" s="655"/>
      <c r="DC14" s="655"/>
      <c r="DD14" s="634">
        <v>6956</v>
      </c>
      <c r="DE14" s="629"/>
      <c r="DF14" s="629"/>
      <c r="DG14" s="629"/>
      <c r="DH14" s="629"/>
      <c r="DI14" s="629"/>
      <c r="DJ14" s="629"/>
      <c r="DK14" s="629"/>
      <c r="DL14" s="629"/>
      <c r="DM14" s="629"/>
      <c r="DN14" s="629"/>
      <c r="DO14" s="629"/>
      <c r="DP14" s="630"/>
      <c r="DQ14" s="634">
        <v>248568</v>
      </c>
      <c r="DR14" s="629"/>
      <c r="DS14" s="629"/>
      <c r="DT14" s="629"/>
      <c r="DU14" s="629"/>
      <c r="DV14" s="629"/>
      <c r="DW14" s="629"/>
      <c r="DX14" s="629"/>
      <c r="DY14" s="629"/>
      <c r="DZ14" s="629"/>
      <c r="EA14" s="629"/>
      <c r="EB14" s="629"/>
      <c r="EC14" s="669"/>
    </row>
    <row r="15" spans="2:143" ht="11.25" customHeight="1" x14ac:dyDescent="0.15">
      <c r="B15" s="625" t="s">
        <v>261</v>
      </c>
      <c r="C15" s="626"/>
      <c r="D15" s="626"/>
      <c r="E15" s="626"/>
      <c r="F15" s="626"/>
      <c r="G15" s="626"/>
      <c r="H15" s="626"/>
      <c r="I15" s="626"/>
      <c r="J15" s="626"/>
      <c r="K15" s="626"/>
      <c r="L15" s="626"/>
      <c r="M15" s="626"/>
      <c r="N15" s="626"/>
      <c r="O15" s="626"/>
      <c r="P15" s="626"/>
      <c r="Q15" s="627"/>
      <c r="R15" s="628" t="s">
        <v>126</v>
      </c>
      <c r="S15" s="629"/>
      <c r="T15" s="629"/>
      <c r="U15" s="629"/>
      <c r="V15" s="629"/>
      <c r="W15" s="629"/>
      <c r="X15" s="629"/>
      <c r="Y15" s="630"/>
      <c r="Z15" s="655" t="s">
        <v>126</v>
      </c>
      <c r="AA15" s="655"/>
      <c r="AB15" s="655"/>
      <c r="AC15" s="655"/>
      <c r="AD15" s="656" t="s">
        <v>126</v>
      </c>
      <c r="AE15" s="656"/>
      <c r="AF15" s="656"/>
      <c r="AG15" s="656"/>
      <c r="AH15" s="656"/>
      <c r="AI15" s="656"/>
      <c r="AJ15" s="656"/>
      <c r="AK15" s="656"/>
      <c r="AL15" s="631" t="s">
        <v>126</v>
      </c>
      <c r="AM15" s="632"/>
      <c r="AN15" s="632"/>
      <c r="AO15" s="657"/>
      <c r="AP15" s="625" t="s">
        <v>262</v>
      </c>
      <c r="AQ15" s="626"/>
      <c r="AR15" s="626"/>
      <c r="AS15" s="626"/>
      <c r="AT15" s="626"/>
      <c r="AU15" s="626"/>
      <c r="AV15" s="626"/>
      <c r="AW15" s="626"/>
      <c r="AX15" s="626"/>
      <c r="AY15" s="626"/>
      <c r="AZ15" s="626"/>
      <c r="BA15" s="626"/>
      <c r="BB15" s="626"/>
      <c r="BC15" s="626"/>
      <c r="BD15" s="626"/>
      <c r="BE15" s="626"/>
      <c r="BF15" s="627"/>
      <c r="BG15" s="628">
        <v>82130</v>
      </c>
      <c r="BH15" s="629"/>
      <c r="BI15" s="629"/>
      <c r="BJ15" s="629"/>
      <c r="BK15" s="629"/>
      <c r="BL15" s="629"/>
      <c r="BM15" s="629"/>
      <c r="BN15" s="630"/>
      <c r="BO15" s="655">
        <v>4.7</v>
      </c>
      <c r="BP15" s="655"/>
      <c r="BQ15" s="655"/>
      <c r="BR15" s="655"/>
      <c r="BS15" s="656" t="s">
        <v>126</v>
      </c>
      <c r="BT15" s="656"/>
      <c r="BU15" s="656"/>
      <c r="BV15" s="656"/>
      <c r="BW15" s="656"/>
      <c r="BX15" s="656"/>
      <c r="BY15" s="656"/>
      <c r="BZ15" s="656"/>
      <c r="CA15" s="656"/>
      <c r="CB15" s="714"/>
      <c r="CD15" s="670" t="s">
        <v>263</v>
      </c>
      <c r="CE15" s="667"/>
      <c r="CF15" s="667"/>
      <c r="CG15" s="667"/>
      <c r="CH15" s="667"/>
      <c r="CI15" s="667"/>
      <c r="CJ15" s="667"/>
      <c r="CK15" s="667"/>
      <c r="CL15" s="667"/>
      <c r="CM15" s="667"/>
      <c r="CN15" s="667"/>
      <c r="CO15" s="667"/>
      <c r="CP15" s="667"/>
      <c r="CQ15" s="668"/>
      <c r="CR15" s="628">
        <v>405557</v>
      </c>
      <c r="CS15" s="629"/>
      <c r="CT15" s="629"/>
      <c r="CU15" s="629"/>
      <c r="CV15" s="629"/>
      <c r="CW15" s="629"/>
      <c r="CX15" s="629"/>
      <c r="CY15" s="630"/>
      <c r="CZ15" s="655">
        <v>7.3</v>
      </c>
      <c r="DA15" s="655"/>
      <c r="DB15" s="655"/>
      <c r="DC15" s="655"/>
      <c r="DD15" s="634">
        <v>37739</v>
      </c>
      <c r="DE15" s="629"/>
      <c r="DF15" s="629"/>
      <c r="DG15" s="629"/>
      <c r="DH15" s="629"/>
      <c r="DI15" s="629"/>
      <c r="DJ15" s="629"/>
      <c r="DK15" s="629"/>
      <c r="DL15" s="629"/>
      <c r="DM15" s="629"/>
      <c r="DN15" s="629"/>
      <c r="DO15" s="629"/>
      <c r="DP15" s="630"/>
      <c r="DQ15" s="634">
        <v>395644</v>
      </c>
      <c r="DR15" s="629"/>
      <c r="DS15" s="629"/>
      <c r="DT15" s="629"/>
      <c r="DU15" s="629"/>
      <c r="DV15" s="629"/>
      <c r="DW15" s="629"/>
      <c r="DX15" s="629"/>
      <c r="DY15" s="629"/>
      <c r="DZ15" s="629"/>
      <c r="EA15" s="629"/>
      <c r="EB15" s="629"/>
      <c r="EC15" s="669"/>
    </row>
    <row r="16" spans="2:143" ht="11.25" customHeight="1" x14ac:dyDescent="0.15">
      <c r="B16" s="625" t="s">
        <v>264</v>
      </c>
      <c r="C16" s="626"/>
      <c r="D16" s="626"/>
      <c r="E16" s="626"/>
      <c r="F16" s="626"/>
      <c r="G16" s="626"/>
      <c r="H16" s="626"/>
      <c r="I16" s="626"/>
      <c r="J16" s="626"/>
      <c r="K16" s="626"/>
      <c r="L16" s="626"/>
      <c r="M16" s="626"/>
      <c r="N16" s="626"/>
      <c r="O16" s="626"/>
      <c r="P16" s="626"/>
      <c r="Q16" s="627"/>
      <c r="R16" s="628">
        <v>11238</v>
      </c>
      <c r="S16" s="629"/>
      <c r="T16" s="629"/>
      <c r="U16" s="629"/>
      <c r="V16" s="629"/>
      <c r="W16" s="629"/>
      <c r="X16" s="629"/>
      <c r="Y16" s="630"/>
      <c r="Z16" s="655">
        <v>0.2</v>
      </c>
      <c r="AA16" s="655"/>
      <c r="AB16" s="655"/>
      <c r="AC16" s="655"/>
      <c r="AD16" s="656">
        <v>11238</v>
      </c>
      <c r="AE16" s="656"/>
      <c r="AF16" s="656"/>
      <c r="AG16" s="656"/>
      <c r="AH16" s="656"/>
      <c r="AI16" s="656"/>
      <c r="AJ16" s="656"/>
      <c r="AK16" s="656"/>
      <c r="AL16" s="631">
        <v>0.3</v>
      </c>
      <c r="AM16" s="632"/>
      <c r="AN16" s="632"/>
      <c r="AO16" s="657"/>
      <c r="AP16" s="625" t="s">
        <v>265</v>
      </c>
      <c r="AQ16" s="626"/>
      <c r="AR16" s="626"/>
      <c r="AS16" s="626"/>
      <c r="AT16" s="626"/>
      <c r="AU16" s="626"/>
      <c r="AV16" s="626"/>
      <c r="AW16" s="626"/>
      <c r="AX16" s="626"/>
      <c r="AY16" s="626"/>
      <c r="AZ16" s="626"/>
      <c r="BA16" s="626"/>
      <c r="BB16" s="626"/>
      <c r="BC16" s="626"/>
      <c r="BD16" s="626"/>
      <c r="BE16" s="626"/>
      <c r="BF16" s="627"/>
      <c r="BG16" s="628" t="s">
        <v>126</v>
      </c>
      <c r="BH16" s="629"/>
      <c r="BI16" s="629"/>
      <c r="BJ16" s="629"/>
      <c r="BK16" s="629"/>
      <c r="BL16" s="629"/>
      <c r="BM16" s="629"/>
      <c r="BN16" s="630"/>
      <c r="BO16" s="655" t="s">
        <v>126</v>
      </c>
      <c r="BP16" s="655"/>
      <c r="BQ16" s="655"/>
      <c r="BR16" s="655"/>
      <c r="BS16" s="656" t="s">
        <v>126</v>
      </c>
      <c r="BT16" s="656"/>
      <c r="BU16" s="656"/>
      <c r="BV16" s="656"/>
      <c r="BW16" s="656"/>
      <c r="BX16" s="656"/>
      <c r="BY16" s="656"/>
      <c r="BZ16" s="656"/>
      <c r="CA16" s="656"/>
      <c r="CB16" s="714"/>
      <c r="CD16" s="670" t="s">
        <v>266</v>
      </c>
      <c r="CE16" s="667"/>
      <c r="CF16" s="667"/>
      <c r="CG16" s="667"/>
      <c r="CH16" s="667"/>
      <c r="CI16" s="667"/>
      <c r="CJ16" s="667"/>
      <c r="CK16" s="667"/>
      <c r="CL16" s="667"/>
      <c r="CM16" s="667"/>
      <c r="CN16" s="667"/>
      <c r="CO16" s="667"/>
      <c r="CP16" s="667"/>
      <c r="CQ16" s="668"/>
      <c r="CR16" s="628">
        <v>22286</v>
      </c>
      <c r="CS16" s="629"/>
      <c r="CT16" s="629"/>
      <c r="CU16" s="629"/>
      <c r="CV16" s="629"/>
      <c r="CW16" s="629"/>
      <c r="CX16" s="629"/>
      <c r="CY16" s="630"/>
      <c r="CZ16" s="655">
        <v>0.4</v>
      </c>
      <c r="DA16" s="655"/>
      <c r="DB16" s="655"/>
      <c r="DC16" s="655"/>
      <c r="DD16" s="634" t="s">
        <v>126</v>
      </c>
      <c r="DE16" s="629"/>
      <c r="DF16" s="629"/>
      <c r="DG16" s="629"/>
      <c r="DH16" s="629"/>
      <c r="DI16" s="629"/>
      <c r="DJ16" s="629"/>
      <c r="DK16" s="629"/>
      <c r="DL16" s="629"/>
      <c r="DM16" s="629"/>
      <c r="DN16" s="629"/>
      <c r="DO16" s="629"/>
      <c r="DP16" s="630"/>
      <c r="DQ16" s="634">
        <v>1</v>
      </c>
      <c r="DR16" s="629"/>
      <c r="DS16" s="629"/>
      <c r="DT16" s="629"/>
      <c r="DU16" s="629"/>
      <c r="DV16" s="629"/>
      <c r="DW16" s="629"/>
      <c r="DX16" s="629"/>
      <c r="DY16" s="629"/>
      <c r="DZ16" s="629"/>
      <c r="EA16" s="629"/>
      <c r="EB16" s="629"/>
      <c r="EC16" s="669"/>
    </row>
    <row r="17" spans="2:133" ht="11.25" customHeight="1" x14ac:dyDescent="0.15">
      <c r="B17" s="625" t="s">
        <v>267</v>
      </c>
      <c r="C17" s="626"/>
      <c r="D17" s="626"/>
      <c r="E17" s="626"/>
      <c r="F17" s="626"/>
      <c r="G17" s="626"/>
      <c r="H17" s="626"/>
      <c r="I17" s="626"/>
      <c r="J17" s="626"/>
      <c r="K17" s="626"/>
      <c r="L17" s="626"/>
      <c r="M17" s="626"/>
      <c r="N17" s="626"/>
      <c r="O17" s="626"/>
      <c r="P17" s="626"/>
      <c r="Q17" s="627"/>
      <c r="R17" s="628">
        <v>34851</v>
      </c>
      <c r="S17" s="629"/>
      <c r="T17" s="629"/>
      <c r="U17" s="629"/>
      <c r="V17" s="629"/>
      <c r="W17" s="629"/>
      <c r="X17" s="629"/>
      <c r="Y17" s="630"/>
      <c r="Z17" s="655">
        <v>0.6</v>
      </c>
      <c r="AA17" s="655"/>
      <c r="AB17" s="655"/>
      <c r="AC17" s="655"/>
      <c r="AD17" s="656">
        <v>34851</v>
      </c>
      <c r="AE17" s="656"/>
      <c r="AF17" s="656"/>
      <c r="AG17" s="656"/>
      <c r="AH17" s="656"/>
      <c r="AI17" s="656"/>
      <c r="AJ17" s="656"/>
      <c r="AK17" s="656"/>
      <c r="AL17" s="631">
        <v>1</v>
      </c>
      <c r="AM17" s="632"/>
      <c r="AN17" s="632"/>
      <c r="AO17" s="657"/>
      <c r="AP17" s="625" t="s">
        <v>268</v>
      </c>
      <c r="AQ17" s="626"/>
      <c r="AR17" s="626"/>
      <c r="AS17" s="626"/>
      <c r="AT17" s="626"/>
      <c r="AU17" s="626"/>
      <c r="AV17" s="626"/>
      <c r="AW17" s="626"/>
      <c r="AX17" s="626"/>
      <c r="AY17" s="626"/>
      <c r="AZ17" s="626"/>
      <c r="BA17" s="626"/>
      <c r="BB17" s="626"/>
      <c r="BC17" s="626"/>
      <c r="BD17" s="626"/>
      <c r="BE17" s="626"/>
      <c r="BF17" s="627"/>
      <c r="BG17" s="628" t="s">
        <v>126</v>
      </c>
      <c r="BH17" s="629"/>
      <c r="BI17" s="629"/>
      <c r="BJ17" s="629"/>
      <c r="BK17" s="629"/>
      <c r="BL17" s="629"/>
      <c r="BM17" s="629"/>
      <c r="BN17" s="630"/>
      <c r="BO17" s="655" t="s">
        <v>126</v>
      </c>
      <c r="BP17" s="655"/>
      <c r="BQ17" s="655"/>
      <c r="BR17" s="655"/>
      <c r="BS17" s="656" t="s">
        <v>126</v>
      </c>
      <c r="BT17" s="656"/>
      <c r="BU17" s="656"/>
      <c r="BV17" s="656"/>
      <c r="BW17" s="656"/>
      <c r="BX17" s="656"/>
      <c r="BY17" s="656"/>
      <c r="BZ17" s="656"/>
      <c r="CA17" s="656"/>
      <c r="CB17" s="714"/>
      <c r="CD17" s="670" t="s">
        <v>269</v>
      </c>
      <c r="CE17" s="667"/>
      <c r="CF17" s="667"/>
      <c r="CG17" s="667"/>
      <c r="CH17" s="667"/>
      <c r="CI17" s="667"/>
      <c r="CJ17" s="667"/>
      <c r="CK17" s="667"/>
      <c r="CL17" s="667"/>
      <c r="CM17" s="667"/>
      <c r="CN17" s="667"/>
      <c r="CO17" s="667"/>
      <c r="CP17" s="667"/>
      <c r="CQ17" s="668"/>
      <c r="CR17" s="628">
        <v>442046</v>
      </c>
      <c r="CS17" s="629"/>
      <c r="CT17" s="629"/>
      <c r="CU17" s="629"/>
      <c r="CV17" s="629"/>
      <c r="CW17" s="629"/>
      <c r="CX17" s="629"/>
      <c r="CY17" s="630"/>
      <c r="CZ17" s="655">
        <v>8</v>
      </c>
      <c r="DA17" s="655"/>
      <c r="DB17" s="655"/>
      <c r="DC17" s="655"/>
      <c r="DD17" s="634" t="s">
        <v>126</v>
      </c>
      <c r="DE17" s="629"/>
      <c r="DF17" s="629"/>
      <c r="DG17" s="629"/>
      <c r="DH17" s="629"/>
      <c r="DI17" s="629"/>
      <c r="DJ17" s="629"/>
      <c r="DK17" s="629"/>
      <c r="DL17" s="629"/>
      <c r="DM17" s="629"/>
      <c r="DN17" s="629"/>
      <c r="DO17" s="629"/>
      <c r="DP17" s="630"/>
      <c r="DQ17" s="634">
        <v>442046</v>
      </c>
      <c r="DR17" s="629"/>
      <c r="DS17" s="629"/>
      <c r="DT17" s="629"/>
      <c r="DU17" s="629"/>
      <c r="DV17" s="629"/>
      <c r="DW17" s="629"/>
      <c r="DX17" s="629"/>
      <c r="DY17" s="629"/>
      <c r="DZ17" s="629"/>
      <c r="EA17" s="629"/>
      <c r="EB17" s="629"/>
      <c r="EC17" s="669"/>
    </row>
    <row r="18" spans="2:133" ht="11.25" customHeight="1" x14ac:dyDescent="0.15">
      <c r="B18" s="625" t="s">
        <v>270</v>
      </c>
      <c r="C18" s="626"/>
      <c r="D18" s="626"/>
      <c r="E18" s="626"/>
      <c r="F18" s="626"/>
      <c r="G18" s="626"/>
      <c r="H18" s="626"/>
      <c r="I18" s="626"/>
      <c r="J18" s="626"/>
      <c r="K18" s="626"/>
      <c r="L18" s="626"/>
      <c r="M18" s="626"/>
      <c r="N18" s="626"/>
      <c r="O18" s="626"/>
      <c r="P18" s="626"/>
      <c r="Q18" s="627"/>
      <c r="R18" s="628">
        <v>75765</v>
      </c>
      <c r="S18" s="629"/>
      <c r="T18" s="629"/>
      <c r="U18" s="629"/>
      <c r="V18" s="629"/>
      <c r="W18" s="629"/>
      <c r="X18" s="629"/>
      <c r="Y18" s="630"/>
      <c r="Z18" s="655">
        <v>1.2</v>
      </c>
      <c r="AA18" s="655"/>
      <c r="AB18" s="655"/>
      <c r="AC18" s="655"/>
      <c r="AD18" s="656">
        <v>75765</v>
      </c>
      <c r="AE18" s="656"/>
      <c r="AF18" s="656"/>
      <c r="AG18" s="656"/>
      <c r="AH18" s="656"/>
      <c r="AI18" s="656"/>
      <c r="AJ18" s="656"/>
      <c r="AK18" s="656"/>
      <c r="AL18" s="631">
        <v>2.2000000476837158</v>
      </c>
      <c r="AM18" s="632"/>
      <c r="AN18" s="632"/>
      <c r="AO18" s="657"/>
      <c r="AP18" s="625" t="s">
        <v>271</v>
      </c>
      <c r="AQ18" s="626"/>
      <c r="AR18" s="626"/>
      <c r="AS18" s="626"/>
      <c r="AT18" s="626"/>
      <c r="AU18" s="626"/>
      <c r="AV18" s="626"/>
      <c r="AW18" s="626"/>
      <c r="AX18" s="626"/>
      <c r="AY18" s="626"/>
      <c r="AZ18" s="626"/>
      <c r="BA18" s="626"/>
      <c r="BB18" s="626"/>
      <c r="BC18" s="626"/>
      <c r="BD18" s="626"/>
      <c r="BE18" s="626"/>
      <c r="BF18" s="627"/>
      <c r="BG18" s="628" t="s">
        <v>126</v>
      </c>
      <c r="BH18" s="629"/>
      <c r="BI18" s="629"/>
      <c r="BJ18" s="629"/>
      <c r="BK18" s="629"/>
      <c r="BL18" s="629"/>
      <c r="BM18" s="629"/>
      <c r="BN18" s="630"/>
      <c r="BO18" s="655" t="s">
        <v>126</v>
      </c>
      <c r="BP18" s="655"/>
      <c r="BQ18" s="655"/>
      <c r="BR18" s="655"/>
      <c r="BS18" s="656" t="s">
        <v>126</v>
      </c>
      <c r="BT18" s="656"/>
      <c r="BU18" s="656"/>
      <c r="BV18" s="656"/>
      <c r="BW18" s="656"/>
      <c r="BX18" s="656"/>
      <c r="BY18" s="656"/>
      <c r="BZ18" s="656"/>
      <c r="CA18" s="656"/>
      <c r="CB18" s="714"/>
      <c r="CD18" s="670" t="s">
        <v>272</v>
      </c>
      <c r="CE18" s="667"/>
      <c r="CF18" s="667"/>
      <c r="CG18" s="667"/>
      <c r="CH18" s="667"/>
      <c r="CI18" s="667"/>
      <c r="CJ18" s="667"/>
      <c r="CK18" s="667"/>
      <c r="CL18" s="667"/>
      <c r="CM18" s="667"/>
      <c r="CN18" s="667"/>
      <c r="CO18" s="667"/>
      <c r="CP18" s="667"/>
      <c r="CQ18" s="668"/>
      <c r="CR18" s="628" t="s">
        <v>126</v>
      </c>
      <c r="CS18" s="629"/>
      <c r="CT18" s="629"/>
      <c r="CU18" s="629"/>
      <c r="CV18" s="629"/>
      <c r="CW18" s="629"/>
      <c r="CX18" s="629"/>
      <c r="CY18" s="630"/>
      <c r="CZ18" s="655" t="s">
        <v>126</v>
      </c>
      <c r="DA18" s="655"/>
      <c r="DB18" s="655"/>
      <c r="DC18" s="655"/>
      <c r="DD18" s="634" t="s">
        <v>126</v>
      </c>
      <c r="DE18" s="629"/>
      <c r="DF18" s="629"/>
      <c r="DG18" s="629"/>
      <c r="DH18" s="629"/>
      <c r="DI18" s="629"/>
      <c r="DJ18" s="629"/>
      <c r="DK18" s="629"/>
      <c r="DL18" s="629"/>
      <c r="DM18" s="629"/>
      <c r="DN18" s="629"/>
      <c r="DO18" s="629"/>
      <c r="DP18" s="630"/>
      <c r="DQ18" s="634" t="s">
        <v>126</v>
      </c>
      <c r="DR18" s="629"/>
      <c r="DS18" s="629"/>
      <c r="DT18" s="629"/>
      <c r="DU18" s="629"/>
      <c r="DV18" s="629"/>
      <c r="DW18" s="629"/>
      <c r="DX18" s="629"/>
      <c r="DY18" s="629"/>
      <c r="DZ18" s="629"/>
      <c r="EA18" s="629"/>
      <c r="EB18" s="629"/>
      <c r="EC18" s="669"/>
    </row>
    <row r="19" spans="2:133" ht="11.25" customHeight="1" x14ac:dyDescent="0.15">
      <c r="B19" s="625" t="s">
        <v>273</v>
      </c>
      <c r="C19" s="626"/>
      <c r="D19" s="626"/>
      <c r="E19" s="626"/>
      <c r="F19" s="626"/>
      <c r="G19" s="626"/>
      <c r="H19" s="626"/>
      <c r="I19" s="626"/>
      <c r="J19" s="626"/>
      <c r="K19" s="626"/>
      <c r="L19" s="626"/>
      <c r="M19" s="626"/>
      <c r="N19" s="626"/>
      <c r="O19" s="626"/>
      <c r="P19" s="626"/>
      <c r="Q19" s="627"/>
      <c r="R19" s="628">
        <v>9198</v>
      </c>
      <c r="S19" s="629"/>
      <c r="T19" s="629"/>
      <c r="U19" s="629"/>
      <c r="V19" s="629"/>
      <c r="W19" s="629"/>
      <c r="X19" s="629"/>
      <c r="Y19" s="630"/>
      <c r="Z19" s="655">
        <v>0.1</v>
      </c>
      <c r="AA19" s="655"/>
      <c r="AB19" s="655"/>
      <c r="AC19" s="655"/>
      <c r="AD19" s="656">
        <v>9198</v>
      </c>
      <c r="AE19" s="656"/>
      <c r="AF19" s="656"/>
      <c r="AG19" s="656"/>
      <c r="AH19" s="656"/>
      <c r="AI19" s="656"/>
      <c r="AJ19" s="656"/>
      <c r="AK19" s="656"/>
      <c r="AL19" s="631">
        <v>0.3</v>
      </c>
      <c r="AM19" s="632"/>
      <c r="AN19" s="632"/>
      <c r="AO19" s="657"/>
      <c r="AP19" s="625" t="s">
        <v>274</v>
      </c>
      <c r="AQ19" s="626"/>
      <c r="AR19" s="626"/>
      <c r="AS19" s="626"/>
      <c r="AT19" s="626"/>
      <c r="AU19" s="626"/>
      <c r="AV19" s="626"/>
      <c r="AW19" s="626"/>
      <c r="AX19" s="626"/>
      <c r="AY19" s="626"/>
      <c r="AZ19" s="626"/>
      <c r="BA19" s="626"/>
      <c r="BB19" s="626"/>
      <c r="BC19" s="626"/>
      <c r="BD19" s="626"/>
      <c r="BE19" s="626"/>
      <c r="BF19" s="627"/>
      <c r="BG19" s="628" t="s">
        <v>126</v>
      </c>
      <c r="BH19" s="629"/>
      <c r="BI19" s="629"/>
      <c r="BJ19" s="629"/>
      <c r="BK19" s="629"/>
      <c r="BL19" s="629"/>
      <c r="BM19" s="629"/>
      <c r="BN19" s="630"/>
      <c r="BO19" s="655" t="s">
        <v>126</v>
      </c>
      <c r="BP19" s="655"/>
      <c r="BQ19" s="655"/>
      <c r="BR19" s="655"/>
      <c r="BS19" s="656" t="s">
        <v>126</v>
      </c>
      <c r="BT19" s="656"/>
      <c r="BU19" s="656"/>
      <c r="BV19" s="656"/>
      <c r="BW19" s="656"/>
      <c r="BX19" s="656"/>
      <c r="BY19" s="656"/>
      <c r="BZ19" s="656"/>
      <c r="CA19" s="656"/>
      <c r="CB19" s="714"/>
      <c r="CD19" s="670" t="s">
        <v>275</v>
      </c>
      <c r="CE19" s="667"/>
      <c r="CF19" s="667"/>
      <c r="CG19" s="667"/>
      <c r="CH19" s="667"/>
      <c r="CI19" s="667"/>
      <c r="CJ19" s="667"/>
      <c r="CK19" s="667"/>
      <c r="CL19" s="667"/>
      <c r="CM19" s="667"/>
      <c r="CN19" s="667"/>
      <c r="CO19" s="667"/>
      <c r="CP19" s="667"/>
      <c r="CQ19" s="668"/>
      <c r="CR19" s="628" t="s">
        <v>126</v>
      </c>
      <c r="CS19" s="629"/>
      <c r="CT19" s="629"/>
      <c r="CU19" s="629"/>
      <c r="CV19" s="629"/>
      <c r="CW19" s="629"/>
      <c r="CX19" s="629"/>
      <c r="CY19" s="630"/>
      <c r="CZ19" s="655" t="s">
        <v>126</v>
      </c>
      <c r="DA19" s="655"/>
      <c r="DB19" s="655"/>
      <c r="DC19" s="655"/>
      <c r="DD19" s="634" t="s">
        <v>126</v>
      </c>
      <c r="DE19" s="629"/>
      <c r="DF19" s="629"/>
      <c r="DG19" s="629"/>
      <c r="DH19" s="629"/>
      <c r="DI19" s="629"/>
      <c r="DJ19" s="629"/>
      <c r="DK19" s="629"/>
      <c r="DL19" s="629"/>
      <c r="DM19" s="629"/>
      <c r="DN19" s="629"/>
      <c r="DO19" s="629"/>
      <c r="DP19" s="630"/>
      <c r="DQ19" s="634" t="s">
        <v>126</v>
      </c>
      <c r="DR19" s="629"/>
      <c r="DS19" s="629"/>
      <c r="DT19" s="629"/>
      <c r="DU19" s="629"/>
      <c r="DV19" s="629"/>
      <c r="DW19" s="629"/>
      <c r="DX19" s="629"/>
      <c r="DY19" s="629"/>
      <c r="DZ19" s="629"/>
      <c r="EA19" s="629"/>
      <c r="EB19" s="629"/>
      <c r="EC19" s="669"/>
    </row>
    <row r="20" spans="2:133" ht="11.25" customHeight="1" x14ac:dyDescent="0.15">
      <c r="B20" s="625" t="s">
        <v>276</v>
      </c>
      <c r="C20" s="626"/>
      <c r="D20" s="626"/>
      <c r="E20" s="626"/>
      <c r="F20" s="626"/>
      <c r="G20" s="626"/>
      <c r="H20" s="626"/>
      <c r="I20" s="626"/>
      <c r="J20" s="626"/>
      <c r="K20" s="626"/>
      <c r="L20" s="626"/>
      <c r="M20" s="626"/>
      <c r="N20" s="626"/>
      <c r="O20" s="626"/>
      <c r="P20" s="626"/>
      <c r="Q20" s="627"/>
      <c r="R20" s="628">
        <v>3651</v>
      </c>
      <c r="S20" s="629"/>
      <c r="T20" s="629"/>
      <c r="U20" s="629"/>
      <c r="V20" s="629"/>
      <c r="W20" s="629"/>
      <c r="X20" s="629"/>
      <c r="Y20" s="630"/>
      <c r="Z20" s="655">
        <v>0.1</v>
      </c>
      <c r="AA20" s="655"/>
      <c r="AB20" s="655"/>
      <c r="AC20" s="655"/>
      <c r="AD20" s="656">
        <v>3651</v>
      </c>
      <c r="AE20" s="656"/>
      <c r="AF20" s="656"/>
      <c r="AG20" s="656"/>
      <c r="AH20" s="656"/>
      <c r="AI20" s="656"/>
      <c r="AJ20" s="656"/>
      <c r="AK20" s="656"/>
      <c r="AL20" s="631">
        <v>0.1</v>
      </c>
      <c r="AM20" s="632"/>
      <c r="AN20" s="632"/>
      <c r="AO20" s="657"/>
      <c r="AP20" s="625" t="s">
        <v>277</v>
      </c>
      <c r="AQ20" s="626"/>
      <c r="AR20" s="626"/>
      <c r="AS20" s="626"/>
      <c r="AT20" s="626"/>
      <c r="AU20" s="626"/>
      <c r="AV20" s="626"/>
      <c r="AW20" s="626"/>
      <c r="AX20" s="626"/>
      <c r="AY20" s="626"/>
      <c r="AZ20" s="626"/>
      <c r="BA20" s="626"/>
      <c r="BB20" s="626"/>
      <c r="BC20" s="626"/>
      <c r="BD20" s="626"/>
      <c r="BE20" s="626"/>
      <c r="BF20" s="627"/>
      <c r="BG20" s="628" t="s">
        <v>126</v>
      </c>
      <c r="BH20" s="629"/>
      <c r="BI20" s="629"/>
      <c r="BJ20" s="629"/>
      <c r="BK20" s="629"/>
      <c r="BL20" s="629"/>
      <c r="BM20" s="629"/>
      <c r="BN20" s="630"/>
      <c r="BO20" s="655" t="s">
        <v>126</v>
      </c>
      <c r="BP20" s="655"/>
      <c r="BQ20" s="655"/>
      <c r="BR20" s="655"/>
      <c r="BS20" s="656" t="s">
        <v>126</v>
      </c>
      <c r="BT20" s="656"/>
      <c r="BU20" s="656"/>
      <c r="BV20" s="656"/>
      <c r="BW20" s="656"/>
      <c r="BX20" s="656"/>
      <c r="BY20" s="656"/>
      <c r="BZ20" s="656"/>
      <c r="CA20" s="656"/>
      <c r="CB20" s="714"/>
      <c r="CD20" s="670" t="s">
        <v>278</v>
      </c>
      <c r="CE20" s="667"/>
      <c r="CF20" s="667"/>
      <c r="CG20" s="667"/>
      <c r="CH20" s="667"/>
      <c r="CI20" s="667"/>
      <c r="CJ20" s="667"/>
      <c r="CK20" s="667"/>
      <c r="CL20" s="667"/>
      <c r="CM20" s="667"/>
      <c r="CN20" s="667"/>
      <c r="CO20" s="667"/>
      <c r="CP20" s="667"/>
      <c r="CQ20" s="668"/>
      <c r="CR20" s="628">
        <v>5530222</v>
      </c>
      <c r="CS20" s="629"/>
      <c r="CT20" s="629"/>
      <c r="CU20" s="629"/>
      <c r="CV20" s="629"/>
      <c r="CW20" s="629"/>
      <c r="CX20" s="629"/>
      <c r="CY20" s="630"/>
      <c r="CZ20" s="655">
        <v>100</v>
      </c>
      <c r="DA20" s="655"/>
      <c r="DB20" s="655"/>
      <c r="DC20" s="655"/>
      <c r="DD20" s="634">
        <v>261422</v>
      </c>
      <c r="DE20" s="629"/>
      <c r="DF20" s="629"/>
      <c r="DG20" s="629"/>
      <c r="DH20" s="629"/>
      <c r="DI20" s="629"/>
      <c r="DJ20" s="629"/>
      <c r="DK20" s="629"/>
      <c r="DL20" s="629"/>
      <c r="DM20" s="629"/>
      <c r="DN20" s="629"/>
      <c r="DO20" s="629"/>
      <c r="DP20" s="630"/>
      <c r="DQ20" s="634">
        <v>4148544</v>
      </c>
      <c r="DR20" s="629"/>
      <c r="DS20" s="629"/>
      <c r="DT20" s="629"/>
      <c r="DU20" s="629"/>
      <c r="DV20" s="629"/>
      <c r="DW20" s="629"/>
      <c r="DX20" s="629"/>
      <c r="DY20" s="629"/>
      <c r="DZ20" s="629"/>
      <c r="EA20" s="629"/>
      <c r="EB20" s="629"/>
      <c r="EC20" s="669"/>
    </row>
    <row r="21" spans="2:133" ht="11.25" customHeight="1" x14ac:dyDescent="0.15">
      <c r="B21" s="625" t="s">
        <v>279</v>
      </c>
      <c r="C21" s="626"/>
      <c r="D21" s="626"/>
      <c r="E21" s="626"/>
      <c r="F21" s="626"/>
      <c r="G21" s="626"/>
      <c r="H21" s="626"/>
      <c r="I21" s="626"/>
      <c r="J21" s="626"/>
      <c r="K21" s="626"/>
      <c r="L21" s="626"/>
      <c r="M21" s="626"/>
      <c r="N21" s="626"/>
      <c r="O21" s="626"/>
      <c r="P21" s="626"/>
      <c r="Q21" s="627"/>
      <c r="R21" s="628">
        <v>1002</v>
      </c>
      <c r="S21" s="629"/>
      <c r="T21" s="629"/>
      <c r="U21" s="629"/>
      <c r="V21" s="629"/>
      <c r="W21" s="629"/>
      <c r="X21" s="629"/>
      <c r="Y21" s="630"/>
      <c r="Z21" s="655">
        <v>0</v>
      </c>
      <c r="AA21" s="655"/>
      <c r="AB21" s="655"/>
      <c r="AC21" s="655"/>
      <c r="AD21" s="656">
        <v>1002</v>
      </c>
      <c r="AE21" s="656"/>
      <c r="AF21" s="656"/>
      <c r="AG21" s="656"/>
      <c r="AH21" s="656"/>
      <c r="AI21" s="656"/>
      <c r="AJ21" s="656"/>
      <c r="AK21" s="656"/>
      <c r="AL21" s="631">
        <v>0</v>
      </c>
      <c r="AM21" s="632"/>
      <c r="AN21" s="632"/>
      <c r="AO21" s="657"/>
      <c r="AP21" s="721" t="s">
        <v>280</v>
      </c>
      <c r="AQ21" s="728"/>
      <c r="AR21" s="728"/>
      <c r="AS21" s="728"/>
      <c r="AT21" s="728"/>
      <c r="AU21" s="728"/>
      <c r="AV21" s="728"/>
      <c r="AW21" s="728"/>
      <c r="AX21" s="728"/>
      <c r="AY21" s="728"/>
      <c r="AZ21" s="728"/>
      <c r="BA21" s="728"/>
      <c r="BB21" s="728"/>
      <c r="BC21" s="728"/>
      <c r="BD21" s="728"/>
      <c r="BE21" s="728"/>
      <c r="BF21" s="723"/>
      <c r="BG21" s="628" t="s">
        <v>126</v>
      </c>
      <c r="BH21" s="629"/>
      <c r="BI21" s="629"/>
      <c r="BJ21" s="629"/>
      <c r="BK21" s="629"/>
      <c r="BL21" s="629"/>
      <c r="BM21" s="629"/>
      <c r="BN21" s="630"/>
      <c r="BO21" s="655" t="s">
        <v>126</v>
      </c>
      <c r="BP21" s="655"/>
      <c r="BQ21" s="655"/>
      <c r="BR21" s="655"/>
      <c r="BS21" s="656" t="s">
        <v>126</v>
      </c>
      <c r="BT21" s="656"/>
      <c r="BU21" s="656"/>
      <c r="BV21" s="656"/>
      <c r="BW21" s="656"/>
      <c r="BX21" s="656"/>
      <c r="BY21" s="656"/>
      <c r="BZ21" s="656"/>
      <c r="CA21" s="656"/>
      <c r="CB21" s="714"/>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x14ac:dyDescent="0.15">
      <c r="B22" s="691" t="s">
        <v>281</v>
      </c>
      <c r="C22" s="692"/>
      <c r="D22" s="692"/>
      <c r="E22" s="692"/>
      <c r="F22" s="692"/>
      <c r="G22" s="692"/>
      <c r="H22" s="692"/>
      <c r="I22" s="692"/>
      <c r="J22" s="692"/>
      <c r="K22" s="692"/>
      <c r="L22" s="692"/>
      <c r="M22" s="692"/>
      <c r="N22" s="692"/>
      <c r="O22" s="692"/>
      <c r="P22" s="692"/>
      <c r="Q22" s="693"/>
      <c r="R22" s="628">
        <v>61914</v>
      </c>
      <c r="S22" s="629"/>
      <c r="T22" s="629"/>
      <c r="U22" s="629"/>
      <c r="V22" s="629"/>
      <c r="W22" s="629"/>
      <c r="X22" s="629"/>
      <c r="Y22" s="630"/>
      <c r="Z22" s="655">
        <v>1</v>
      </c>
      <c r="AA22" s="655"/>
      <c r="AB22" s="655"/>
      <c r="AC22" s="655"/>
      <c r="AD22" s="656">
        <v>61914</v>
      </c>
      <c r="AE22" s="656"/>
      <c r="AF22" s="656"/>
      <c r="AG22" s="656"/>
      <c r="AH22" s="656"/>
      <c r="AI22" s="656"/>
      <c r="AJ22" s="656"/>
      <c r="AK22" s="656"/>
      <c r="AL22" s="631">
        <v>1.7999999523162842</v>
      </c>
      <c r="AM22" s="632"/>
      <c r="AN22" s="632"/>
      <c r="AO22" s="657"/>
      <c r="AP22" s="721" t="s">
        <v>282</v>
      </c>
      <c r="AQ22" s="728"/>
      <c r="AR22" s="728"/>
      <c r="AS22" s="728"/>
      <c r="AT22" s="728"/>
      <c r="AU22" s="728"/>
      <c r="AV22" s="728"/>
      <c r="AW22" s="728"/>
      <c r="AX22" s="728"/>
      <c r="AY22" s="728"/>
      <c r="AZ22" s="728"/>
      <c r="BA22" s="728"/>
      <c r="BB22" s="728"/>
      <c r="BC22" s="728"/>
      <c r="BD22" s="728"/>
      <c r="BE22" s="728"/>
      <c r="BF22" s="723"/>
      <c r="BG22" s="628" t="s">
        <v>126</v>
      </c>
      <c r="BH22" s="629"/>
      <c r="BI22" s="629"/>
      <c r="BJ22" s="629"/>
      <c r="BK22" s="629"/>
      <c r="BL22" s="629"/>
      <c r="BM22" s="629"/>
      <c r="BN22" s="630"/>
      <c r="BO22" s="655" t="s">
        <v>126</v>
      </c>
      <c r="BP22" s="655"/>
      <c r="BQ22" s="655"/>
      <c r="BR22" s="655"/>
      <c r="BS22" s="656" t="s">
        <v>126</v>
      </c>
      <c r="BT22" s="656"/>
      <c r="BU22" s="656"/>
      <c r="BV22" s="656"/>
      <c r="BW22" s="656"/>
      <c r="BX22" s="656"/>
      <c r="BY22" s="656"/>
      <c r="BZ22" s="656"/>
      <c r="CA22" s="656"/>
      <c r="CB22" s="714"/>
      <c r="CD22" s="730" t="s">
        <v>283</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15">
      <c r="B23" s="625" t="s">
        <v>284</v>
      </c>
      <c r="C23" s="626"/>
      <c r="D23" s="626"/>
      <c r="E23" s="626"/>
      <c r="F23" s="626"/>
      <c r="G23" s="626"/>
      <c r="H23" s="626"/>
      <c r="I23" s="626"/>
      <c r="J23" s="626"/>
      <c r="K23" s="626"/>
      <c r="L23" s="626"/>
      <c r="M23" s="626"/>
      <c r="N23" s="626"/>
      <c r="O23" s="626"/>
      <c r="P23" s="626"/>
      <c r="Q23" s="627"/>
      <c r="R23" s="628">
        <v>1216884</v>
      </c>
      <c r="S23" s="629"/>
      <c r="T23" s="629"/>
      <c r="U23" s="629"/>
      <c r="V23" s="629"/>
      <c r="W23" s="629"/>
      <c r="X23" s="629"/>
      <c r="Y23" s="630"/>
      <c r="Z23" s="655">
        <v>19.7</v>
      </c>
      <c r="AA23" s="655"/>
      <c r="AB23" s="655"/>
      <c r="AC23" s="655"/>
      <c r="AD23" s="656">
        <v>1121364</v>
      </c>
      <c r="AE23" s="656"/>
      <c r="AF23" s="656"/>
      <c r="AG23" s="656"/>
      <c r="AH23" s="656"/>
      <c r="AI23" s="656"/>
      <c r="AJ23" s="656"/>
      <c r="AK23" s="656"/>
      <c r="AL23" s="631">
        <v>32.5</v>
      </c>
      <c r="AM23" s="632"/>
      <c r="AN23" s="632"/>
      <c r="AO23" s="657"/>
      <c r="AP23" s="721" t="s">
        <v>285</v>
      </c>
      <c r="AQ23" s="728"/>
      <c r="AR23" s="728"/>
      <c r="AS23" s="728"/>
      <c r="AT23" s="728"/>
      <c r="AU23" s="728"/>
      <c r="AV23" s="728"/>
      <c r="AW23" s="728"/>
      <c r="AX23" s="728"/>
      <c r="AY23" s="728"/>
      <c r="AZ23" s="728"/>
      <c r="BA23" s="728"/>
      <c r="BB23" s="728"/>
      <c r="BC23" s="728"/>
      <c r="BD23" s="728"/>
      <c r="BE23" s="728"/>
      <c r="BF23" s="723"/>
      <c r="BG23" s="628" t="s">
        <v>126</v>
      </c>
      <c r="BH23" s="629"/>
      <c r="BI23" s="629"/>
      <c r="BJ23" s="629"/>
      <c r="BK23" s="629"/>
      <c r="BL23" s="629"/>
      <c r="BM23" s="629"/>
      <c r="BN23" s="630"/>
      <c r="BO23" s="655" t="s">
        <v>126</v>
      </c>
      <c r="BP23" s="655"/>
      <c r="BQ23" s="655"/>
      <c r="BR23" s="655"/>
      <c r="BS23" s="656" t="s">
        <v>126</v>
      </c>
      <c r="BT23" s="656"/>
      <c r="BU23" s="656"/>
      <c r="BV23" s="656"/>
      <c r="BW23" s="656"/>
      <c r="BX23" s="656"/>
      <c r="BY23" s="656"/>
      <c r="BZ23" s="656"/>
      <c r="CA23" s="656"/>
      <c r="CB23" s="714"/>
      <c r="CD23" s="730" t="s">
        <v>225</v>
      </c>
      <c r="CE23" s="731"/>
      <c r="CF23" s="731"/>
      <c r="CG23" s="731"/>
      <c r="CH23" s="731"/>
      <c r="CI23" s="731"/>
      <c r="CJ23" s="731"/>
      <c r="CK23" s="731"/>
      <c r="CL23" s="731"/>
      <c r="CM23" s="731"/>
      <c r="CN23" s="731"/>
      <c r="CO23" s="731"/>
      <c r="CP23" s="731"/>
      <c r="CQ23" s="732"/>
      <c r="CR23" s="730" t="s">
        <v>286</v>
      </c>
      <c r="CS23" s="731"/>
      <c r="CT23" s="731"/>
      <c r="CU23" s="731"/>
      <c r="CV23" s="731"/>
      <c r="CW23" s="731"/>
      <c r="CX23" s="731"/>
      <c r="CY23" s="732"/>
      <c r="CZ23" s="730" t="s">
        <v>287</v>
      </c>
      <c r="DA23" s="731"/>
      <c r="DB23" s="731"/>
      <c r="DC23" s="732"/>
      <c r="DD23" s="730" t="s">
        <v>288</v>
      </c>
      <c r="DE23" s="731"/>
      <c r="DF23" s="731"/>
      <c r="DG23" s="731"/>
      <c r="DH23" s="731"/>
      <c r="DI23" s="731"/>
      <c r="DJ23" s="731"/>
      <c r="DK23" s="732"/>
      <c r="DL23" s="739" t="s">
        <v>289</v>
      </c>
      <c r="DM23" s="740"/>
      <c r="DN23" s="740"/>
      <c r="DO23" s="740"/>
      <c r="DP23" s="740"/>
      <c r="DQ23" s="740"/>
      <c r="DR23" s="740"/>
      <c r="DS23" s="740"/>
      <c r="DT23" s="740"/>
      <c r="DU23" s="740"/>
      <c r="DV23" s="741"/>
      <c r="DW23" s="730" t="s">
        <v>290</v>
      </c>
      <c r="DX23" s="731"/>
      <c r="DY23" s="731"/>
      <c r="DZ23" s="731"/>
      <c r="EA23" s="731"/>
      <c r="EB23" s="731"/>
      <c r="EC23" s="732"/>
    </row>
    <row r="24" spans="2:133" ht="11.25" customHeight="1" x14ac:dyDescent="0.15">
      <c r="B24" s="625" t="s">
        <v>291</v>
      </c>
      <c r="C24" s="626"/>
      <c r="D24" s="626"/>
      <c r="E24" s="626"/>
      <c r="F24" s="626"/>
      <c r="G24" s="626"/>
      <c r="H24" s="626"/>
      <c r="I24" s="626"/>
      <c r="J24" s="626"/>
      <c r="K24" s="626"/>
      <c r="L24" s="626"/>
      <c r="M24" s="626"/>
      <c r="N24" s="626"/>
      <c r="O24" s="626"/>
      <c r="P24" s="626"/>
      <c r="Q24" s="627"/>
      <c r="R24" s="628">
        <v>1121364</v>
      </c>
      <c r="S24" s="629"/>
      <c r="T24" s="629"/>
      <c r="U24" s="629"/>
      <c r="V24" s="629"/>
      <c r="W24" s="629"/>
      <c r="X24" s="629"/>
      <c r="Y24" s="630"/>
      <c r="Z24" s="655">
        <v>18.100000000000001</v>
      </c>
      <c r="AA24" s="655"/>
      <c r="AB24" s="655"/>
      <c r="AC24" s="655"/>
      <c r="AD24" s="656">
        <v>1121364</v>
      </c>
      <c r="AE24" s="656"/>
      <c r="AF24" s="656"/>
      <c r="AG24" s="656"/>
      <c r="AH24" s="656"/>
      <c r="AI24" s="656"/>
      <c r="AJ24" s="656"/>
      <c r="AK24" s="656"/>
      <c r="AL24" s="631">
        <v>32.5</v>
      </c>
      <c r="AM24" s="632"/>
      <c r="AN24" s="632"/>
      <c r="AO24" s="657"/>
      <c r="AP24" s="721" t="s">
        <v>292</v>
      </c>
      <c r="AQ24" s="728"/>
      <c r="AR24" s="728"/>
      <c r="AS24" s="728"/>
      <c r="AT24" s="728"/>
      <c r="AU24" s="728"/>
      <c r="AV24" s="728"/>
      <c r="AW24" s="728"/>
      <c r="AX24" s="728"/>
      <c r="AY24" s="728"/>
      <c r="AZ24" s="728"/>
      <c r="BA24" s="728"/>
      <c r="BB24" s="728"/>
      <c r="BC24" s="728"/>
      <c r="BD24" s="728"/>
      <c r="BE24" s="728"/>
      <c r="BF24" s="723"/>
      <c r="BG24" s="628" t="s">
        <v>126</v>
      </c>
      <c r="BH24" s="629"/>
      <c r="BI24" s="629"/>
      <c r="BJ24" s="629"/>
      <c r="BK24" s="629"/>
      <c r="BL24" s="629"/>
      <c r="BM24" s="629"/>
      <c r="BN24" s="630"/>
      <c r="BO24" s="655" t="s">
        <v>126</v>
      </c>
      <c r="BP24" s="655"/>
      <c r="BQ24" s="655"/>
      <c r="BR24" s="655"/>
      <c r="BS24" s="656" t="s">
        <v>126</v>
      </c>
      <c r="BT24" s="656"/>
      <c r="BU24" s="656"/>
      <c r="BV24" s="656"/>
      <c r="BW24" s="656"/>
      <c r="BX24" s="656"/>
      <c r="BY24" s="656"/>
      <c r="BZ24" s="656"/>
      <c r="CA24" s="656"/>
      <c r="CB24" s="714"/>
      <c r="CD24" s="684" t="s">
        <v>293</v>
      </c>
      <c r="CE24" s="685"/>
      <c r="CF24" s="685"/>
      <c r="CG24" s="685"/>
      <c r="CH24" s="685"/>
      <c r="CI24" s="685"/>
      <c r="CJ24" s="685"/>
      <c r="CK24" s="685"/>
      <c r="CL24" s="685"/>
      <c r="CM24" s="685"/>
      <c r="CN24" s="685"/>
      <c r="CO24" s="685"/>
      <c r="CP24" s="685"/>
      <c r="CQ24" s="686"/>
      <c r="CR24" s="681">
        <v>2255409</v>
      </c>
      <c r="CS24" s="682"/>
      <c r="CT24" s="682"/>
      <c r="CU24" s="682"/>
      <c r="CV24" s="682"/>
      <c r="CW24" s="682"/>
      <c r="CX24" s="682"/>
      <c r="CY24" s="725"/>
      <c r="CZ24" s="726">
        <v>40.799999999999997</v>
      </c>
      <c r="DA24" s="699"/>
      <c r="DB24" s="699"/>
      <c r="DC24" s="729"/>
      <c r="DD24" s="724">
        <v>1395323</v>
      </c>
      <c r="DE24" s="682"/>
      <c r="DF24" s="682"/>
      <c r="DG24" s="682"/>
      <c r="DH24" s="682"/>
      <c r="DI24" s="682"/>
      <c r="DJ24" s="682"/>
      <c r="DK24" s="725"/>
      <c r="DL24" s="724">
        <v>1388475</v>
      </c>
      <c r="DM24" s="682"/>
      <c r="DN24" s="682"/>
      <c r="DO24" s="682"/>
      <c r="DP24" s="682"/>
      <c r="DQ24" s="682"/>
      <c r="DR24" s="682"/>
      <c r="DS24" s="682"/>
      <c r="DT24" s="682"/>
      <c r="DU24" s="682"/>
      <c r="DV24" s="725"/>
      <c r="DW24" s="726">
        <v>38</v>
      </c>
      <c r="DX24" s="699"/>
      <c r="DY24" s="699"/>
      <c r="DZ24" s="699"/>
      <c r="EA24" s="699"/>
      <c r="EB24" s="699"/>
      <c r="EC24" s="727"/>
    </row>
    <row r="25" spans="2:133" ht="11.25" customHeight="1" x14ac:dyDescent="0.15">
      <c r="B25" s="625" t="s">
        <v>294</v>
      </c>
      <c r="C25" s="626"/>
      <c r="D25" s="626"/>
      <c r="E25" s="626"/>
      <c r="F25" s="626"/>
      <c r="G25" s="626"/>
      <c r="H25" s="626"/>
      <c r="I25" s="626"/>
      <c r="J25" s="626"/>
      <c r="K25" s="626"/>
      <c r="L25" s="626"/>
      <c r="M25" s="626"/>
      <c r="N25" s="626"/>
      <c r="O25" s="626"/>
      <c r="P25" s="626"/>
      <c r="Q25" s="627"/>
      <c r="R25" s="628">
        <v>95520</v>
      </c>
      <c r="S25" s="629"/>
      <c r="T25" s="629"/>
      <c r="U25" s="629"/>
      <c r="V25" s="629"/>
      <c r="W25" s="629"/>
      <c r="X25" s="629"/>
      <c r="Y25" s="630"/>
      <c r="Z25" s="655">
        <v>1.5</v>
      </c>
      <c r="AA25" s="655"/>
      <c r="AB25" s="655"/>
      <c r="AC25" s="655"/>
      <c r="AD25" s="656" t="s">
        <v>126</v>
      </c>
      <c r="AE25" s="656"/>
      <c r="AF25" s="656"/>
      <c r="AG25" s="656"/>
      <c r="AH25" s="656"/>
      <c r="AI25" s="656"/>
      <c r="AJ25" s="656"/>
      <c r="AK25" s="656"/>
      <c r="AL25" s="631" t="s">
        <v>126</v>
      </c>
      <c r="AM25" s="632"/>
      <c r="AN25" s="632"/>
      <c r="AO25" s="657"/>
      <c r="AP25" s="721" t="s">
        <v>295</v>
      </c>
      <c r="AQ25" s="728"/>
      <c r="AR25" s="728"/>
      <c r="AS25" s="728"/>
      <c r="AT25" s="728"/>
      <c r="AU25" s="728"/>
      <c r="AV25" s="728"/>
      <c r="AW25" s="728"/>
      <c r="AX25" s="728"/>
      <c r="AY25" s="728"/>
      <c r="AZ25" s="728"/>
      <c r="BA25" s="728"/>
      <c r="BB25" s="728"/>
      <c r="BC25" s="728"/>
      <c r="BD25" s="728"/>
      <c r="BE25" s="728"/>
      <c r="BF25" s="723"/>
      <c r="BG25" s="628" t="s">
        <v>126</v>
      </c>
      <c r="BH25" s="629"/>
      <c r="BI25" s="629"/>
      <c r="BJ25" s="629"/>
      <c r="BK25" s="629"/>
      <c r="BL25" s="629"/>
      <c r="BM25" s="629"/>
      <c r="BN25" s="630"/>
      <c r="BO25" s="655" t="s">
        <v>126</v>
      </c>
      <c r="BP25" s="655"/>
      <c r="BQ25" s="655"/>
      <c r="BR25" s="655"/>
      <c r="BS25" s="656" t="s">
        <v>126</v>
      </c>
      <c r="BT25" s="656"/>
      <c r="BU25" s="656"/>
      <c r="BV25" s="656"/>
      <c r="BW25" s="656"/>
      <c r="BX25" s="656"/>
      <c r="BY25" s="656"/>
      <c r="BZ25" s="656"/>
      <c r="CA25" s="656"/>
      <c r="CB25" s="714"/>
      <c r="CD25" s="670" t="s">
        <v>296</v>
      </c>
      <c r="CE25" s="667"/>
      <c r="CF25" s="667"/>
      <c r="CG25" s="667"/>
      <c r="CH25" s="667"/>
      <c r="CI25" s="667"/>
      <c r="CJ25" s="667"/>
      <c r="CK25" s="667"/>
      <c r="CL25" s="667"/>
      <c r="CM25" s="667"/>
      <c r="CN25" s="667"/>
      <c r="CO25" s="667"/>
      <c r="CP25" s="667"/>
      <c r="CQ25" s="668"/>
      <c r="CR25" s="628">
        <v>771695</v>
      </c>
      <c r="CS25" s="639"/>
      <c r="CT25" s="639"/>
      <c r="CU25" s="639"/>
      <c r="CV25" s="639"/>
      <c r="CW25" s="639"/>
      <c r="CX25" s="639"/>
      <c r="CY25" s="640"/>
      <c r="CZ25" s="631">
        <v>14</v>
      </c>
      <c r="DA25" s="641"/>
      <c r="DB25" s="641"/>
      <c r="DC25" s="642"/>
      <c r="DD25" s="634">
        <v>716099</v>
      </c>
      <c r="DE25" s="639"/>
      <c r="DF25" s="639"/>
      <c r="DG25" s="639"/>
      <c r="DH25" s="639"/>
      <c r="DI25" s="639"/>
      <c r="DJ25" s="639"/>
      <c r="DK25" s="640"/>
      <c r="DL25" s="634">
        <v>712349</v>
      </c>
      <c r="DM25" s="639"/>
      <c r="DN25" s="639"/>
      <c r="DO25" s="639"/>
      <c r="DP25" s="639"/>
      <c r="DQ25" s="639"/>
      <c r="DR25" s="639"/>
      <c r="DS25" s="639"/>
      <c r="DT25" s="639"/>
      <c r="DU25" s="639"/>
      <c r="DV25" s="640"/>
      <c r="DW25" s="631">
        <v>19.5</v>
      </c>
      <c r="DX25" s="641"/>
      <c r="DY25" s="641"/>
      <c r="DZ25" s="641"/>
      <c r="EA25" s="641"/>
      <c r="EB25" s="641"/>
      <c r="EC25" s="662"/>
    </row>
    <row r="26" spans="2:133" ht="11.25" customHeight="1" x14ac:dyDescent="0.15">
      <c r="B26" s="625" t="s">
        <v>297</v>
      </c>
      <c r="C26" s="626"/>
      <c r="D26" s="626"/>
      <c r="E26" s="626"/>
      <c r="F26" s="626"/>
      <c r="G26" s="626"/>
      <c r="H26" s="626"/>
      <c r="I26" s="626"/>
      <c r="J26" s="626"/>
      <c r="K26" s="626"/>
      <c r="L26" s="626"/>
      <c r="M26" s="626"/>
      <c r="N26" s="626"/>
      <c r="O26" s="626"/>
      <c r="P26" s="626"/>
      <c r="Q26" s="627"/>
      <c r="R26" s="628" t="s">
        <v>126</v>
      </c>
      <c r="S26" s="629"/>
      <c r="T26" s="629"/>
      <c r="U26" s="629"/>
      <c r="V26" s="629"/>
      <c r="W26" s="629"/>
      <c r="X26" s="629"/>
      <c r="Y26" s="630"/>
      <c r="Z26" s="655" t="s">
        <v>126</v>
      </c>
      <c r="AA26" s="655"/>
      <c r="AB26" s="655"/>
      <c r="AC26" s="655"/>
      <c r="AD26" s="656" t="s">
        <v>126</v>
      </c>
      <c r="AE26" s="656"/>
      <c r="AF26" s="656"/>
      <c r="AG26" s="656"/>
      <c r="AH26" s="656"/>
      <c r="AI26" s="656"/>
      <c r="AJ26" s="656"/>
      <c r="AK26" s="656"/>
      <c r="AL26" s="631" t="s">
        <v>126</v>
      </c>
      <c r="AM26" s="632"/>
      <c r="AN26" s="632"/>
      <c r="AO26" s="657"/>
      <c r="AP26" s="721" t="s">
        <v>298</v>
      </c>
      <c r="AQ26" s="722"/>
      <c r="AR26" s="722"/>
      <c r="AS26" s="722"/>
      <c r="AT26" s="722"/>
      <c r="AU26" s="722"/>
      <c r="AV26" s="722"/>
      <c r="AW26" s="722"/>
      <c r="AX26" s="722"/>
      <c r="AY26" s="722"/>
      <c r="AZ26" s="722"/>
      <c r="BA26" s="722"/>
      <c r="BB26" s="722"/>
      <c r="BC26" s="722"/>
      <c r="BD26" s="722"/>
      <c r="BE26" s="722"/>
      <c r="BF26" s="723"/>
      <c r="BG26" s="628" t="s">
        <v>126</v>
      </c>
      <c r="BH26" s="629"/>
      <c r="BI26" s="629"/>
      <c r="BJ26" s="629"/>
      <c r="BK26" s="629"/>
      <c r="BL26" s="629"/>
      <c r="BM26" s="629"/>
      <c r="BN26" s="630"/>
      <c r="BO26" s="655" t="s">
        <v>126</v>
      </c>
      <c r="BP26" s="655"/>
      <c r="BQ26" s="655"/>
      <c r="BR26" s="655"/>
      <c r="BS26" s="656" t="s">
        <v>126</v>
      </c>
      <c r="BT26" s="656"/>
      <c r="BU26" s="656"/>
      <c r="BV26" s="656"/>
      <c r="BW26" s="656"/>
      <c r="BX26" s="656"/>
      <c r="BY26" s="656"/>
      <c r="BZ26" s="656"/>
      <c r="CA26" s="656"/>
      <c r="CB26" s="714"/>
      <c r="CD26" s="670" t="s">
        <v>299</v>
      </c>
      <c r="CE26" s="667"/>
      <c r="CF26" s="667"/>
      <c r="CG26" s="667"/>
      <c r="CH26" s="667"/>
      <c r="CI26" s="667"/>
      <c r="CJ26" s="667"/>
      <c r="CK26" s="667"/>
      <c r="CL26" s="667"/>
      <c r="CM26" s="667"/>
      <c r="CN26" s="667"/>
      <c r="CO26" s="667"/>
      <c r="CP26" s="667"/>
      <c r="CQ26" s="668"/>
      <c r="CR26" s="628">
        <v>452330</v>
      </c>
      <c r="CS26" s="629"/>
      <c r="CT26" s="629"/>
      <c r="CU26" s="629"/>
      <c r="CV26" s="629"/>
      <c r="CW26" s="629"/>
      <c r="CX26" s="629"/>
      <c r="CY26" s="630"/>
      <c r="CZ26" s="631">
        <v>8.1999999999999993</v>
      </c>
      <c r="DA26" s="641"/>
      <c r="DB26" s="641"/>
      <c r="DC26" s="642"/>
      <c r="DD26" s="634">
        <v>413257</v>
      </c>
      <c r="DE26" s="629"/>
      <c r="DF26" s="629"/>
      <c r="DG26" s="629"/>
      <c r="DH26" s="629"/>
      <c r="DI26" s="629"/>
      <c r="DJ26" s="629"/>
      <c r="DK26" s="630"/>
      <c r="DL26" s="634" t="s">
        <v>126</v>
      </c>
      <c r="DM26" s="629"/>
      <c r="DN26" s="629"/>
      <c r="DO26" s="629"/>
      <c r="DP26" s="629"/>
      <c r="DQ26" s="629"/>
      <c r="DR26" s="629"/>
      <c r="DS26" s="629"/>
      <c r="DT26" s="629"/>
      <c r="DU26" s="629"/>
      <c r="DV26" s="630"/>
      <c r="DW26" s="631" t="s">
        <v>126</v>
      </c>
      <c r="DX26" s="641"/>
      <c r="DY26" s="641"/>
      <c r="DZ26" s="641"/>
      <c r="EA26" s="641"/>
      <c r="EB26" s="641"/>
      <c r="EC26" s="662"/>
    </row>
    <row r="27" spans="2:133" ht="11.25" customHeight="1" x14ac:dyDescent="0.15">
      <c r="B27" s="625" t="s">
        <v>300</v>
      </c>
      <c r="C27" s="626"/>
      <c r="D27" s="626"/>
      <c r="E27" s="626"/>
      <c r="F27" s="626"/>
      <c r="G27" s="626"/>
      <c r="H27" s="626"/>
      <c r="I27" s="626"/>
      <c r="J27" s="626"/>
      <c r="K27" s="626"/>
      <c r="L27" s="626"/>
      <c r="M27" s="626"/>
      <c r="N27" s="626"/>
      <c r="O27" s="626"/>
      <c r="P27" s="626"/>
      <c r="Q27" s="627"/>
      <c r="R27" s="628">
        <v>3536262</v>
      </c>
      <c r="S27" s="629"/>
      <c r="T27" s="629"/>
      <c r="U27" s="629"/>
      <c r="V27" s="629"/>
      <c r="W27" s="629"/>
      <c r="X27" s="629"/>
      <c r="Y27" s="630"/>
      <c r="Z27" s="655">
        <v>57.1</v>
      </c>
      <c r="AA27" s="655"/>
      <c r="AB27" s="655"/>
      <c r="AC27" s="655"/>
      <c r="AD27" s="656">
        <v>3440742</v>
      </c>
      <c r="AE27" s="656"/>
      <c r="AF27" s="656"/>
      <c r="AG27" s="656"/>
      <c r="AH27" s="656"/>
      <c r="AI27" s="656"/>
      <c r="AJ27" s="656"/>
      <c r="AK27" s="656"/>
      <c r="AL27" s="631">
        <v>99.800003051757813</v>
      </c>
      <c r="AM27" s="632"/>
      <c r="AN27" s="632"/>
      <c r="AO27" s="657"/>
      <c r="AP27" s="625" t="s">
        <v>301</v>
      </c>
      <c r="AQ27" s="626"/>
      <c r="AR27" s="626"/>
      <c r="AS27" s="626"/>
      <c r="AT27" s="626"/>
      <c r="AU27" s="626"/>
      <c r="AV27" s="626"/>
      <c r="AW27" s="626"/>
      <c r="AX27" s="626"/>
      <c r="AY27" s="626"/>
      <c r="AZ27" s="626"/>
      <c r="BA27" s="626"/>
      <c r="BB27" s="626"/>
      <c r="BC27" s="626"/>
      <c r="BD27" s="626"/>
      <c r="BE27" s="626"/>
      <c r="BF27" s="627"/>
      <c r="BG27" s="628">
        <v>1758889</v>
      </c>
      <c r="BH27" s="629"/>
      <c r="BI27" s="629"/>
      <c r="BJ27" s="629"/>
      <c r="BK27" s="629"/>
      <c r="BL27" s="629"/>
      <c r="BM27" s="629"/>
      <c r="BN27" s="630"/>
      <c r="BO27" s="655">
        <v>100</v>
      </c>
      <c r="BP27" s="655"/>
      <c r="BQ27" s="655"/>
      <c r="BR27" s="655"/>
      <c r="BS27" s="656" t="s">
        <v>126</v>
      </c>
      <c r="BT27" s="656"/>
      <c r="BU27" s="656"/>
      <c r="BV27" s="656"/>
      <c r="BW27" s="656"/>
      <c r="BX27" s="656"/>
      <c r="BY27" s="656"/>
      <c r="BZ27" s="656"/>
      <c r="CA27" s="656"/>
      <c r="CB27" s="714"/>
      <c r="CD27" s="670" t="s">
        <v>302</v>
      </c>
      <c r="CE27" s="667"/>
      <c r="CF27" s="667"/>
      <c r="CG27" s="667"/>
      <c r="CH27" s="667"/>
      <c r="CI27" s="667"/>
      <c r="CJ27" s="667"/>
      <c r="CK27" s="667"/>
      <c r="CL27" s="667"/>
      <c r="CM27" s="667"/>
      <c r="CN27" s="667"/>
      <c r="CO27" s="667"/>
      <c r="CP27" s="667"/>
      <c r="CQ27" s="668"/>
      <c r="CR27" s="628">
        <v>1041668</v>
      </c>
      <c r="CS27" s="639"/>
      <c r="CT27" s="639"/>
      <c r="CU27" s="639"/>
      <c r="CV27" s="639"/>
      <c r="CW27" s="639"/>
      <c r="CX27" s="639"/>
      <c r="CY27" s="640"/>
      <c r="CZ27" s="631">
        <v>18.8</v>
      </c>
      <c r="DA27" s="641"/>
      <c r="DB27" s="641"/>
      <c r="DC27" s="642"/>
      <c r="DD27" s="634">
        <v>237178</v>
      </c>
      <c r="DE27" s="639"/>
      <c r="DF27" s="639"/>
      <c r="DG27" s="639"/>
      <c r="DH27" s="639"/>
      <c r="DI27" s="639"/>
      <c r="DJ27" s="639"/>
      <c r="DK27" s="640"/>
      <c r="DL27" s="634">
        <v>234080</v>
      </c>
      <c r="DM27" s="639"/>
      <c r="DN27" s="639"/>
      <c r="DO27" s="639"/>
      <c r="DP27" s="639"/>
      <c r="DQ27" s="639"/>
      <c r="DR27" s="639"/>
      <c r="DS27" s="639"/>
      <c r="DT27" s="639"/>
      <c r="DU27" s="639"/>
      <c r="DV27" s="640"/>
      <c r="DW27" s="631">
        <v>6.4</v>
      </c>
      <c r="DX27" s="641"/>
      <c r="DY27" s="641"/>
      <c r="DZ27" s="641"/>
      <c r="EA27" s="641"/>
      <c r="EB27" s="641"/>
      <c r="EC27" s="662"/>
    </row>
    <row r="28" spans="2:133" ht="11.25" customHeight="1" x14ac:dyDescent="0.15">
      <c r="B28" s="625" t="s">
        <v>303</v>
      </c>
      <c r="C28" s="626"/>
      <c r="D28" s="626"/>
      <c r="E28" s="626"/>
      <c r="F28" s="626"/>
      <c r="G28" s="626"/>
      <c r="H28" s="626"/>
      <c r="I28" s="626"/>
      <c r="J28" s="626"/>
      <c r="K28" s="626"/>
      <c r="L28" s="626"/>
      <c r="M28" s="626"/>
      <c r="N28" s="626"/>
      <c r="O28" s="626"/>
      <c r="P28" s="626"/>
      <c r="Q28" s="627"/>
      <c r="R28" s="628">
        <v>3177</v>
      </c>
      <c r="S28" s="629"/>
      <c r="T28" s="629"/>
      <c r="U28" s="629"/>
      <c r="V28" s="629"/>
      <c r="W28" s="629"/>
      <c r="X28" s="629"/>
      <c r="Y28" s="630"/>
      <c r="Z28" s="655">
        <v>0.1</v>
      </c>
      <c r="AA28" s="655"/>
      <c r="AB28" s="655"/>
      <c r="AC28" s="655"/>
      <c r="AD28" s="656">
        <v>3177</v>
      </c>
      <c r="AE28" s="656"/>
      <c r="AF28" s="656"/>
      <c r="AG28" s="656"/>
      <c r="AH28" s="656"/>
      <c r="AI28" s="656"/>
      <c r="AJ28" s="656"/>
      <c r="AK28" s="656"/>
      <c r="AL28" s="631">
        <v>0.1</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69"/>
      <c r="CD28" s="670" t="s">
        <v>304</v>
      </c>
      <c r="CE28" s="667"/>
      <c r="CF28" s="667"/>
      <c r="CG28" s="667"/>
      <c r="CH28" s="667"/>
      <c r="CI28" s="667"/>
      <c r="CJ28" s="667"/>
      <c r="CK28" s="667"/>
      <c r="CL28" s="667"/>
      <c r="CM28" s="667"/>
      <c r="CN28" s="667"/>
      <c r="CO28" s="667"/>
      <c r="CP28" s="667"/>
      <c r="CQ28" s="668"/>
      <c r="CR28" s="628">
        <v>442046</v>
      </c>
      <c r="CS28" s="629"/>
      <c r="CT28" s="629"/>
      <c r="CU28" s="629"/>
      <c r="CV28" s="629"/>
      <c r="CW28" s="629"/>
      <c r="CX28" s="629"/>
      <c r="CY28" s="630"/>
      <c r="CZ28" s="631">
        <v>8</v>
      </c>
      <c r="DA28" s="641"/>
      <c r="DB28" s="641"/>
      <c r="DC28" s="642"/>
      <c r="DD28" s="634">
        <v>442046</v>
      </c>
      <c r="DE28" s="629"/>
      <c r="DF28" s="629"/>
      <c r="DG28" s="629"/>
      <c r="DH28" s="629"/>
      <c r="DI28" s="629"/>
      <c r="DJ28" s="629"/>
      <c r="DK28" s="630"/>
      <c r="DL28" s="634">
        <v>442046</v>
      </c>
      <c r="DM28" s="629"/>
      <c r="DN28" s="629"/>
      <c r="DO28" s="629"/>
      <c r="DP28" s="629"/>
      <c r="DQ28" s="629"/>
      <c r="DR28" s="629"/>
      <c r="DS28" s="629"/>
      <c r="DT28" s="629"/>
      <c r="DU28" s="629"/>
      <c r="DV28" s="630"/>
      <c r="DW28" s="631">
        <v>12.1</v>
      </c>
      <c r="DX28" s="641"/>
      <c r="DY28" s="641"/>
      <c r="DZ28" s="641"/>
      <c r="EA28" s="641"/>
      <c r="EB28" s="641"/>
      <c r="EC28" s="662"/>
    </row>
    <row r="29" spans="2:133" ht="11.25" customHeight="1" x14ac:dyDescent="0.15">
      <c r="B29" s="625" t="s">
        <v>305</v>
      </c>
      <c r="C29" s="626"/>
      <c r="D29" s="626"/>
      <c r="E29" s="626"/>
      <c r="F29" s="626"/>
      <c r="G29" s="626"/>
      <c r="H29" s="626"/>
      <c r="I29" s="626"/>
      <c r="J29" s="626"/>
      <c r="K29" s="626"/>
      <c r="L29" s="626"/>
      <c r="M29" s="626"/>
      <c r="N29" s="626"/>
      <c r="O29" s="626"/>
      <c r="P29" s="626"/>
      <c r="Q29" s="627"/>
      <c r="R29" s="628">
        <v>19241</v>
      </c>
      <c r="S29" s="629"/>
      <c r="T29" s="629"/>
      <c r="U29" s="629"/>
      <c r="V29" s="629"/>
      <c r="W29" s="629"/>
      <c r="X29" s="629"/>
      <c r="Y29" s="630"/>
      <c r="Z29" s="655">
        <v>0.3</v>
      </c>
      <c r="AA29" s="655"/>
      <c r="AB29" s="655"/>
      <c r="AC29" s="655"/>
      <c r="AD29" s="656" t="s">
        <v>126</v>
      </c>
      <c r="AE29" s="656"/>
      <c r="AF29" s="656"/>
      <c r="AG29" s="656"/>
      <c r="AH29" s="656"/>
      <c r="AI29" s="656"/>
      <c r="AJ29" s="656"/>
      <c r="AK29" s="656"/>
      <c r="AL29" s="631" t="s">
        <v>126</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14"/>
      <c r="CD29" s="715" t="s">
        <v>306</v>
      </c>
      <c r="CE29" s="716"/>
      <c r="CF29" s="670" t="s">
        <v>70</v>
      </c>
      <c r="CG29" s="667"/>
      <c r="CH29" s="667"/>
      <c r="CI29" s="667"/>
      <c r="CJ29" s="667"/>
      <c r="CK29" s="667"/>
      <c r="CL29" s="667"/>
      <c r="CM29" s="667"/>
      <c r="CN29" s="667"/>
      <c r="CO29" s="667"/>
      <c r="CP29" s="667"/>
      <c r="CQ29" s="668"/>
      <c r="CR29" s="628">
        <v>442046</v>
      </c>
      <c r="CS29" s="639"/>
      <c r="CT29" s="639"/>
      <c r="CU29" s="639"/>
      <c r="CV29" s="639"/>
      <c r="CW29" s="639"/>
      <c r="CX29" s="639"/>
      <c r="CY29" s="640"/>
      <c r="CZ29" s="631">
        <v>8</v>
      </c>
      <c r="DA29" s="641"/>
      <c r="DB29" s="641"/>
      <c r="DC29" s="642"/>
      <c r="DD29" s="634">
        <v>442046</v>
      </c>
      <c r="DE29" s="639"/>
      <c r="DF29" s="639"/>
      <c r="DG29" s="639"/>
      <c r="DH29" s="639"/>
      <c r="DI29" s="639"/>
      <c r="DJ29" s="639"/>
      <c r="DK29" s="640"/>
      <c r="DL29" s="634">
        <v>442046</v>
      </c>
      <c r="DM29" s="639"/>
      <c r="DN29" s="639"/>
      <c r="DO29" s="639"/>
      <c r="DP29" s="639"/>
      <c r="DQ29" s="639"/>
      <c r="DR29" s="639"/>
      <c r="DS29" s="639"/>
      <c r="DT29" s="639"/>
      <c r="DU29" s="639"/>
      <c r="DV29" s="640"/>
      <c r="DW29" s="631">
        <v>12.1</v>
      </c>
      <c r="DX29" s="641"/>
      <c r="DY29" s="641"/>
      <c r="DZ29" s="641"/>
      <c r="EA29" s="641"/>
      <c r="EB29" s="641"/>
      <c r="EC29" s="662"/>
    </row>
    <row r="30" spans="2:133" ht="11.25" customHeight="1" x14ac:dyDescent="0.15">
      <c r="B30" s="625" t="s">
        <v>307</v>
      </c>
      <c r="C30" s="626"/>
      <c r="D30" s="626"/>
      <c r="E30" s="626"/>
      <c r="F30" s="626"/>
      <c r="G30" s="626"/>
      <c r="H30" s="626"/>
      <c r="I30" s="626"/>
      <c r="J30" s="626"/>
      <c r="K30" s="626"/>
      <c r="L30" s="626"/>
      <c r="M30" s="626"/>
      <c r="N30" s="626"/>
      <c r="O30" s="626"/>
      <c r="P30" s="626"/>
      <c r="Q30" s="627"/>
      <c r="R30" s="628">
        <v>7075</v>
      </c>
      <c r="S30" s="629"/>
      <c r="T30" s="629"/>
      <c r="U30" s="629"/>
      <c r="V30" s="629"/>
      <c r="W30" s="629"/>
      <c r="X30" s="629"/>
      <c r="Y30" s="630"/>
      <c r="Z30" s="655">
        <v>0.1</v>
      </c>
      <c r="AA30" s="655"/>
      <c r="AB30" s="655"/>
      <c r="AC30" s="655"/>
      <c r="AD30" s="656">
        <v>4181</v>
      </c>
      <c r="AE30" s="656"/>
      <c r="AF30" s="656"/>
      <c r="AG30" s="656"/>
      <c r="AH30" s="656"/>
      <c r="AI30" s="656"/>
      <c r="AJ30" s="656"/>
      <c r="AK30" s="656"/>
      <c r="AL30" s="631">
        <v>0.1</v>
      </c>
      <c r="AM30" s="632"/>
      <c r="AN30" s="632"/>
      <c r="AO30" s="657"/>
      <c r="AP30" s="687" t="s">
        <v>225</v>
      </c>
      <c r="AQ30" s="688"/>
      <c r="AR30" s="688"/>
      <c r="AS30" s="688"/>
      <c r="AT30" s="688"/>
      <c r="AU30" s="688"/>
      <c r="AV30" s="688"/>
      <c r="AW30" s="688"/>
      <c r="AX30" s="688"/>
      <c r="AY30" s="688"/>
      <c r="AZ30" s="688"/>
      <c r="BA30" s="688"/>
      <c r="BB30" s="688"/>
      <c r="BC30" s="688"/>
      <c r="BD30" s="688"/>
      <c r="BE30" s="688"/>
      <c r="BF30" s="689"/>
      <c r="BG30" s="687" t="s">
        <v>308</v>
      </c>
      <c r="BH30" s="712"/>
      <c r="BI30" s="712"/>
      <c r="BJ30" s="712"/>
      <c r="BK30" s="712"/>
      <c r="BL30" s="712"/>
      <c r="BM30" s="712"/>
      <c r="BN30" s="712"/>
      <c r="BO30" s="712"/>
      <c r="BP30" s="712"/>
      <c r="BQ30" s="713"/>
      <c r="BR30" s="687" t="s">
        <v>309</v>
      </c>
      <c r="BS30" s="712"/>
      <c r="BT30" s="712"/>
      <c r="BU30" s="712"/>
      <c r="BV30" s="712"/>
      <c r="BW30" s="712"/>
      <c r="BX30" s="712"/>
      <c r="BY30" s="712"/>
      <c r="BZ30" s="712"/>
      <c r="CA30" s="712"/>
      <c r="CB30" s="713"/>
      <c r="CD30" s="717"/>
      <c r="CE30" s="718"/>
      <c r="CF30" s="670" t="s">
        <v>310</v>
      </c>
      <c r="CG30" s="667"/>
      <c r="CH30" s="667"/>
      <c r="CI30" s="667"/>
      <c r="CJ30" s="667"/>
      <c r="CK30" s="667"/>
      <c r="CL30" s="667"/>
      <c r="CM30" s="667"/>
      <c r="CN30" s="667"/>
      <c r="CO30" s="667"/>
      <c r="CP30" s="667"/>
      <c r="CQ30" s="668"/>
      <c r="CR30" s="628">
        <v>425868</v>
      </c>
      <c r="CS30" s="629"/>
      <c r="CT30" s="629"/>
      <c r="CU30" s="629"/>
      <c r="CV30" s="629"/>
      <c r="CW30" s="629"/>
      <c r="CX30" s="629"/>
      <c r="CY30" s="630"/>
      <c r="CZ30" s="631">
        <v>7.7</v>
      </c>
      <c r="DA30" s="641"/>
      <c r="DB30" s="641"/>
      <c r="DC30" s="642"/>
      <c r="DD30" s="634">
        <v>425868</v>
      </c>
      <c r="DE30" s="629"/>
      <c r="DF30" s="629"/>
      <c r="DG30" s="629"/>
      <c r="DH30" s="629"/>
      <c r="DI30" s="629"/>
      <c r="DJ30" s="629"/>
      <c r="DK30" s="630"/>
      <c r="DL30" s="634">
        <v>425868</v>
      </c>
      <c r="DM30" s="629"/>
      <c r="DN30" s="629"/>
      <c r="DO30" s="629"/>
      <c r="DP30" s="629"/>
      <c r="DQ30" s="629"/>
      <c r="DR30" s="629"/>
      <c r="DS30" s="629"/>
      <c r="DT30" s="629"/>
      <c r="DU30" s="629"/>
      <c r="DV30" s="630"/>
      <c r="DW30" s="631">
        <v>11.7</v>
      </c>
      <c r="DX30" s="641"/>
      <c r="DY30" s="641"/>
      <c r="DZ30" s="641"/>
      <c r="EA30" s="641"/>
      <c r="EB30" s="641"/>
      <c r="EC30" s="662"/>
    </row>
    <row r="31" spans="2:133" ht="11.25" customHeight="1" x14ac:dyDescent="0.15">
      <c r="B31" s="625" t="s">
        <v>311</v>
      </c>
      <c r="C31" s="626"/>
      <c r="D31" s="626"/>
      <c r="E31" s="626"/>
      <c r="F31" s="626"/>
      <c r="G31" s="626"/>
      <c r="H31" s="626"/>
      <c r="I31" s="626"/>
      <c r="J31" s="626"/>
      <c r="K31" s="626"/>
      <c r="L31" s="626"/>
      <c r="M31" s="626"/>
      <c r="N31" s="626"/>
      <c r="O31" s="626"/>
      <c r="P31" s="626"/>
      <c r="Q31" s="627"/>
      <c r="R31" s="628">
        <v>6268</v>
      </c>
      <c r="S31" s="629"/>
      <c r="T31" s="629"/>
      <c r="U31" s="629"/>
      <c r="V31" s="629"/>
      <c r="W31" s="629"/>
      <c r="X31" s="629"/>
      <c r="Y31" s="630"/>
      <c r="Z31" s="655">
        <v>0.1</v>
      </c>
      <c r="AA31" s="655"/>
      <c r="AB31" s="655"/>
      <c r="AC31" s="655"/>
      <c r="AD31" s="656" t="s">
        <v>126</v>
      </c>
      <c r="AE31" s="656"/>
      <c r="AF31" s="656"/>
      <c r="AG31" s="656"/>
      <c r="AH31" s="656"/>
      <c r="AI31" s="656"/>
      <c r="AJ31" s="656"/>
      <c r="AK31" s="656"/>
      <c r="AL31" s="631" t="s">
        <v>126</v>
      </c>
      <c r="AM31" s="632"/>
      <c r="AN31" s="632"/>
      <c r="AO31" s="657"/>
      <c r="AP31" s="701" t="s">
        <v>312</v>
      </c>
      <c r="AQ31" s="702"/>
      <c r="AR31" s="702"/>
      <c r="AS31" s="702"/>
      <c r="AT31" s="707" t="s">
        <v>313</v>
      </c>
      <c r="AU31" s="360"/>
      <c r="AV31" s="360"/>
      <c r="AW31" s="360"/>
      <c r="AX31" s="694" t="s">
        <v>190</v>
      </c>
      <c r="AY31" s="695"/>
      <c r="AZ31" s="695"/>
      <c r="BA31" s="695"/>
      <c r="BB31" s="695"/>
      <c r="BC31" s="695"/>
      <c r="BD31" s="695"/>
      <c r="BE31" s="695"/>
      <c r="BF31" s="696"/>
      <c r="BG31" s="697">
        <v>99.6</v>
      </c>
      <c r="BH31" s="698"/>
      <c r="BI31" s="698"/>
      <c r="BJ31" s="698"/>
      <c r="BK31" s="698"/>
      <c r="BL31" s="698"/>
      <c r="BM31" s="699">
        <v>99</v>
      </c>
      <c r="BN31" s="698"/>
      <c r="BO31" s="698"/>
      <c r="BP31" s="698"/>
      <c r="BQ31" s="700"/>
      <c r="BR31" s="697">
        <v>97.4</v>
      </c>
      <c r="BS31" s="698"/>
      <c r="BT31" s="698"/>
      <c r="BU31" s="698"/>
      <c r="BV31" s="698"/>
      <c r="BW31" s="698"/>
      <c r="BX31" s="699">
        <v>97</v>
      </c>
      <c r="BY31" s="698"/>
      <c r="BZ31" s="698"/>
      <c r="CA31" s="698"/>
      <c r="CB31" s="700"/>
      <c r="CD31" s="717"/>
      <c r="CE31" s="718"/>
      <c r="CF31" s="670" t="s">
        <v>314</v>
      </c>
      <c r="CG31" s="667"/>
      <c r="CH31" s="667"/>
      <c r="CI31" s="667"/>
      <c r="CJ31" s="667"/>
      <c r="CK31" s="667"/>
      <c r="CL31" s="667"/>
      <c r="CM31" s="667"/>
      <c r="CN31" s="667"/>
      <c r="CO31" s="667"/>
      <c r="CP31" s="667"/>
      <c r="CQ31" s="668"/>
      <c r="CR31" s="628">
        <v>16178</v>
      </c>
      <c r="CS31" s="639"/>
      <c r="CT31" s="639"/>
      <c r="CU31" s="639"/>
      <c r="CV31" s="639"/>
      <c r="CW31" s="639"/>
      <c r="CX31" s="639"/>
      <c r="CY31" s="640"/>
      <c r="CZ31" s="631">
        <v>0.3</v>
      </c>
      <c r="DA31" s="641"/>
      <c r="DB31" s="641"/>
      <c r="DC31" s="642"/>
      <c r="DD31" s="634">
        <v>16178</v>
      </c>
      <c r="DE31" s="639"/>
      <c r="DF31" s="639"/>
      <c r="DG31" s="639"/>
      <c r="DH31" s="639"/>
      <c r="DI31" s="639"/>
      <c r="DJ31" s="639"/>
      <c r="DK31" s="640"/>
      <c r="DL31" s="634">
        <v>16178</v>
      </c>
      <c r="DM31" s="639"/>
      <c r="DN31" s="639"/>
      <c r="DO31" s="639"/>
      <c r="DP31" s="639"/>
      <c r="DQ31" s="639"/>
      <c r="DR31" s="639"/>
      <c r="DS31" s="639"/>
      <c r="DT31" s="639"/>
      <c r="DU31" s="639"/>
      <c r="DV31" s="640"/>
      <c r="DW31" s="631">
        <v>0.4</v>
      </c>
      <c r="DX31" s="641"/>
      <c r="DY31" s="641"/>
      <c r="DZ31" s="641"/>
      <c r="EA31" s="641"/>
      <c r="EB31" s="641"/>
      <c r="EC31" s="662"/>
    </row>
    <row r="32" spans="2:133" ht="11.25" customHeight="1" x14ac:dyDescent="0.15">
      <c r="B32" s="625" t="s">
        <v>315</v>
      </c>
      <c r="C32" s="626"/>
      <c r="D32" s="626"/>
      <c r="E32" s="626"/>
      <c r="F32" s="626"/>
      <c r="G32" s="626"/>
      <c r="H32" s="626"/>
      <c r="I32" s="626"/>
      <c r="J32" s="626"/>
      <c r="K32" s="626"/>
      <c r="L32" s="626"/>
      <c r="M32" s="626"/>
      <c r="N32" s="626"/>
      <c r="O32" s="626"/>
      <c r="P32" s="626"/>
      <c r="Q32" s="627"/>
      <c r="R32" s="628">
        <v>974462</v>
      </c>
      <c r="S32" s="629"/>
      <c r="T32" s="629"/>
      <c r="U32" s="629"/>
      <c r="V32" s="629"/>
      <c r="W32" s="629"/>
      <c r="X32" s="629"/>
      <c r="Y32" s="630"/>
      <c r="Z32" s="655">
        <v>15.7</v>
      </c>
      <c r="AA32" s="655"/>
      <c r="AB32" s="655"/>
      <c r="AC32" s="655"/>
      <c r="AD32" s="656" t="s">
        <v>126</v>
      </c>
      <c r="AE32" s="656"/>
      <c r="AF32" s="656"/>
      <c r="AG32" s="656"/>
      <c r="AH32" s="656"/>
      <c r="AI32" s="656"/>
      <c r="AJ32" s="656"/>
      <c r="AK32" s="656"/>
      <c r="AL32" s="631" t="s">
        <v>126</v>
      </c>
      <c r="AM32" s="632"/>
      <c r="AN32" s="632"/>
      <c r="AO32" s="657"/>
      <c r="AP32" s="703"/>
      <c r="AQ32" s="704"/>
      <c r="AR32" s="704"/>
      <c r="AS32" s="704"/>
      <c r="AT32" s="708"/>
      <c r="AU32" s="361" t="s">
        <v>316</v>
      </c>
      <c r="AV32" s="361"/>
      <c r="AW32" s="361"/>
      <c r="AX32" s="625" t="s">
        <v>317</v>
      </c>
      <c r="AY32" s="626"/>
      <c r="AZ32" s="626"/>
      <c r="BA32" s="626"/>
      <c r="BB32" s="626"/>
      <c r="BC32" s="626"/>
      <c r="BD32" s="626"/>
      <c r="BE32" s="626"/>
      <c r="BF32" s="627"/>
      <c r="BG32" s="710">
        <v>99.6</v>
      </c>
      <c r="BH32" s="639"/>
      <c r="BI32" s="639"/>
      <c r="BJ32" s="639"/>
      <c r="BK32" s="639"/>
      <c r="BL32" s="639"/>
      <c r="BM32" s="632">
        <v>99.4</v>
      </c>
      <c r="BN32" s="711"/>
      <c r="BO32" s="711"/>
      <c r="BP32" s="711"/>
      <c r="BQ32" s="666"/>
      <c r="BR32" s="710">
        <v>99.2</v>
      </c>
      <c r="BS32" s="639"/>
      <c r="BT32" s="639"/>
      <c r="BU32" s="639"/>
      <c r="BV32" s="639"/>
      <c r="BW32" s="639"/>
      <c r="BX32" s="632">
        <v>98.9</v>
      </c>
      <c r="BY32" s="711"/>
      <c r="BZ32" s="711"/>
      <c r="CA32" s="711"/>
      <c r="CB32" s="666"/>
      <c r="CD32" s="719"/>
      <c r="CE32" s="720"/>
      <c r="CF32" s="670" t="s">
        <v>318</v>
      </c>
      <c r="CG32" s="667"/>
      <c r="CH32" s="667"/>
      <c r="CI32" s="667"/>
      <c r="CJ32" s="667"/>
      <c r="CK32" s="667"/>
      <c r="CL32" s="667"/>
      <c r="CM32" s="667"/>
      <c r="CN32" s="667"/>
      <c r="CO32" s="667"/>
      <c r="CP32" s="667"/>
      <c r="CQ32" s="668"/>
      <c r="CR32" s="628" t="s">
        <v>126</v>
      </c>
      <c r="CS32" s="629"/>
      <c r="CT32" s="629"/>
      <c r="CU32" s="629"/>
      <c r="CV32" s="629"/>
      <c r="CW32" s="629"/>
      <c r="CX32" s="629"/>
      <c r="CY32" s="630"/>
      <c r="CZ32" s="631" t="s">
        <v>126</v>
      </c>
      <c r="DA32" s="641"/>
      <c r="DB32" s="641"/>
      <c r="DC32" s="642"/>
      <c r="DD32" s="634" t="s">
        <v>126</v>
      </c>
      <c r="DE32" s="629"/>
      <c r="DF32" s="629"/>
      <c r="DG32" s="629"/>
      <c r="DH32" s="629"/>
      <c r="DI32" s="629"/>
      <c r="DJ32" s="629"/>
      <c r="DK32" s="630"/>
      <c r="DL32" s="634" t="s">
        <v>126</v>
      </c>
      <c r="DM32" s="629"/>
      <c r="DN32" s="629"/>
      <c r="DO32" s="629"/>
      <c r="DP32" s="629"/>
      <c r="DQ32" s="629"/>
      <c r="DR32" s="629"/>
      <c r="DS32" s="629"/>
      <c r="DT32" s="629"/>
      <c r="DU32" s="629"/>
      <c r="DV32" s="630"/>
      <c r="DW32" s="631" t="s">
        <v>126</v>
      </c>
      <c r="DX32" s="641"/>
      <c r="DY32" s="641"/>
      <c r="DZ32" s="641"/>
      <c r="EA32" s="641"/>
      <c r="EB32" s="641"/>
      <c r="EC32" s="662"/>
    </row>
    <row r="33" spans="2:133" ht="11.25" customHeight="1" x14ac:dyDescent="0.15">
      <c r="B33" s="691" t="s">
        <v>319</v>
      </c>
      <c r="C33" s="692"/>
      <c r="D33" s="692"/>
      <c r="E33" s="692"/>
      <c r="F33" s="692"/>
      <c r="G33" s="692"/>
      <c r="H33" s="692"/>
      <c r="I33" s="692"/>
      <c r="J33" s="692"/>
      <c r="K33" s="692"/>
      <c r="L33" s="692"/>
      <c r="M33" s="692"/>
      <c r="N33" s="692"/>
      <c r="O33" s="692"/>
      <c r="P33" s="692"/>
      <c r="Q33" s="693"/>
      <c r="R33" s="628" t="s">
        <v>126</v>
      </c>
      <c r="S33" s="629"/>
      <c r="T33" s="629"/>
      <c r="U33" s="629"/>
      <c r="V33" s="629"/>
      <c r="W33" s="629"/>
      <c r="X33" s="629"/>
      <c r="Y33" s="630"/>
      <c r="Z33" s="655" t="s">
        <v>126</v>
      </c>
      <c r="AA33" s="655"/>
      <c r="AB33" s="655"/>
      <c r="AC33" s="655"/>
      <c r="AD33" s="656" t="s">
        <v>126</v>
      </c>
      <c r="AE33" s="656"/>
      <c r="AF33" s="656"/>
      <c r="AG33" s="656"/>
      <c r="AH33" s="656"/>
      <c r="AI33" s="656"/>
      <c r="AJ33" s="656"/>
      <c r="AK33" s="656"/>
      <c r="AL33" s="631" t="s">
        <v>126</v>
      </c>
      <c r="AM33" s="632"/>
      <c r="AN33" s="632"/>
      <c r="AO33" s="657"/>
      <c r="AP33" s="705"/>
      <c r="AQ33" s="706"/>
      <c r="AR33" s="706"/>
      <c r="AS33" s="706"/>
      <c r="AT33" s="709"/>
      <c r="AU33" s="362"/>
      <c r="AV33" s="362"/>
      <c r="AW33" s="362"/>
      <c r="AX33" s="605" t="s">
        <v>320</v>
      </c>
      <c r="AY33" s="606"/>
      <c r="AZ33" s="606"/>
      <c r="BA33" s="606"/>
      <c r="BB33" s="606"/>
      <c r="BC33" s="606"/>
      <c r="BD33" s="606"/>
      <c r="BE33" s="606"/>
      <c r="BF33" s="607"/>
      <c r="BG33" s="690">
        <v>99.6</v>
      </c>
      <c r="BH33" s="609"/>
      <c r="BI33" s="609"/>
      <c r="BJ33" s="609"/>
      <c r="BK33" s="609"/>
      <c r="BL33" s="609"/>
      <c r="BM33" s="647">
        <v>98.6</v>
      </c>
      <c r="BN33" s="609"/>
      <c r="BO33" s="609"/>
      <c r="BP33" s="609"/>
      <c r="BQ33" s="658"/>
      <c r="BR33" s="690">
        <v>95.9</v>
      </c>
      <c r="BS33" s="609"/>
      <c r="BT33" s="609"/>
      <c r="BU33" s="609"/>
      <c r="BV33" s="609"/>
      <c r="BW33" s="609"/>
      <c r="BX33" s="647">
        <v>95.3</v>
      </c>
      <c r="BY33" s="609"/>
      <c r="BZ33" s="609"/>
      <c r="CA33" s="609"/>
      <c r="CB33" s="658"/>
      <c r="CD33" s="670" t="s">
        <v>321</v>
      </c>
      <c r="CE33" s="667"/>
      <c r="CF33" s="667"/>
      <c r="CG33" s="667"/>
      <c r="CH33" s="667"/>
      <c r="CI33" s="667"/>
      <c r="CJ33" s="667"/>
      <c r="CK33" s="667"/>
      <c r="CL33" s="667"/>
      <c r="CM33" s="667"/>
      <c r="CN33" s="667"/>
      <c r="CO33" s="667"/>
      <c r="CP33" s="667"/>
      <c r="CQ33" s="668"/>
      <c r="CR33" s="628">
        <v>2991105</v>
      </c>
      <c r="CS33" s="639"/>
      <c r="CT33" s="639"/>
      <c r="CU33" s="639"/>
      <c r="CV33" s="639"/>
      <c r="CW33" s="639"/>
      <c r="CX33" s="639"/>
      <c r="CY33" s="640"/>
      <c r="CZ33" s="631">
        <v>54.1</v>
      </c>
      <c r="DA33" s="641"/>
      <c r="DB33" s="641"/>
      <c r="DC33" s="642"/>
      <c r="DD33" s="634">
        <v>2583013</v>
      </c>
      <c r="DE33" s="639"/>
      <c r="DF33" s="639"/>
      <c r="DG33" s="639"/>
      <c r="DH33" s="639"/>
      <c r="DI33" s="639"/>
      <c r="DJ33" s="639"/>
      <c r="DK33" s="640"/>
      <c r="DL33" s="634">
        <v>1455528</v>
      </c>
      <c r="DM33" s="639"/>
      <c r="DN33" s="639"/>
      <c r="DO33" s="639"/>
      <c r="DP33" s="639"/>
      <c r="DQ33" s="639"/>
      <c r="DR33" s="639"/>
      <c r="DS33" s="639"/>
      <c r="DT33" s="639"/>
      <c r="DU33" s="639"/>
      <c r="DV33" s="640"/>
      <c r="DW33" s="631">
        <v>39.799999999999997</v>
      </c>
      <c r="DX33" s="641"/>
      <c r="DY33" s="641"/>
      <c r="DZ33" s="641"/>
      <c r="EA33" s="641"/>
      <c r="EB33" s="641"/>
      <c r="EC33" s="662"/>
    </row>
    <row r="34" spans="2:133" ht="11.25" customHeight="1" x14ac:dyDescent="0.15">
      <c r="B34" s="625" t="s">
        <v>322</v>
      </c>
      <c r="C34" s="626"/>
      <c r="D34" s="626"/>
      <c r="E34" s="626"/>
      <c r="F34" s="626"/>
      <c r="G34" s="626"/>
      <c r="H34" s="626"/>
      <c r="I34" s="626"/>
      <c r="J34" s="626"/>
      <c r="K34" s="626"/>
      <c r="L34" s="626"/>
      <c r="M34" s="626"/>
      <c r="N34" s="626"/>
      <c r="O34" s="626"/>
      <c r="P34" s="626"/>
      <c r="Q34" s="627"/>
      <c r="R34" s="628">
        <v>347385</v>
      </c>
      <c r="S34" s="629"/>
      <c r="T34" s="629"/>
      <c r="U34" s="629"/>
      <c r="V34" s="629"/>
      <c r="W34" s="629"/>
      <c r="X34" s="629"/>
      <c r="Y34" s="630"/>
      <c r="Z34" s="655">
        <v>5.6</v>
      </c>
      <c r="AA34" s="655"/>
      <c r="AB34" s="655"/>
      <c r="AC34" s="655"/>
      <c r="AD34" s="656" t="s">
        <v>126</v>
      </c>
      <c r="AE34" s="656"/>
      <c r="AF34" s="656"/>
      <c r="AG34" s="656"/>
      <c r="AH34" s="656"/>
      <c r="AI34" s="656"/>
      <c r="AJ34" s="656"/>
      <c r="AK34" s="656"/>
      <c r="AL34" s="631" t="s">
        <v>126</v>
      </c>
      <c r="AM34" s="632"/>
      <c r="AN34" s="632"/>
      <c r="AO34" s="657"/>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70" t="s">
        <v>323</v>
      </c>
      <c r="CE34" s="667"/>
      <c r="CF34" s="667"/>
      <c r="CG34" s="667"/>
      <c r="CH34" s="667"/>
      <c r="CI34" s="667"/>
      <c r="CJ34" s="667"/>
      <c r="CK34" s="667"/>
      <c r="CL34" s="667"/>
      <c r="CM34" s="667"/>
      <c r="CN34" s="667"/>
      <c r="CO34" s="667"/>
      <c r="CP34" s="667"/>
      <c r="CQ34" s="668"/>
      <c r="CR34" s="628">
        <v>719823</v>
      </c>
      <c r="CS34" s="629"/>
      <c r="CT34" s="629"/>
      <c r="CU34" s="629"/>
      <c r="CV34" s="629"/>
      <c r="CW34" s="629"/>
      <c r="CX34" s="629"/>
      <c r="CY34" s="630"/>
      <c r="CZ34" s="631">
        <v>13</v>
      </c>
      <c r="DA34" s="641"/>
      <c r="DB34" s="641"/>
      <c r="DC34" s="642"/>
      <c r="DD34" s="634">
        <v>555802</v>
      </c>
      <c r="DE34" s="629"/>
      <c r="DF34" s="629"/>
      <c r="DG34" s="629"/>
      <c r="DH34" s="629"/>
      <c r="DI34" s="629"/>
      <c r="DJ34" s="629"/>
      <c r="DK34" s="630"/>
      <c r="DL34" s="634">
        <v>401075</v>
      </c>
      <c r="DM34" s="629"/>
      <c r="DN34" s="629"/>
      <c r="DO34" s="629"/>
      <c r="DP34" s="629"/>
      <c r="DQ34" s="629"/>
      <c r="DR34" s="629"/>
      <c r="DS34" s="629"/>
      <c r="DT34" s="629"/>
      <c r="DU34" s="629"/>
      <c r="DV34" s="630"/>
      <c r="DW34" s="631">
        <v>11</v>
      </c>
      <c r="DX34" s="641"/>
      <c r="DY34" s="641"/>
      <c r="DZ34" s="641"/>
      <c r="EA34" s="641"/>
      <c r="EB34" s="641"/>
      <c r="EC34" s="662"/>
    </row>
    <row r="35" spans="2:133" ht="11.25" customHeight="1" x14ac:dyDescent="0.15">
      <c r="B35" s="625" t="s">
        <v>324</v>
      </c>
      <c r="C35" s="626"/>
      <c r="D35" s="626"/>
      <c r="E35" s="626"/>
      <c r="F35" s="626"/>
      <c r="G35" s="626"/>
      <c r="H35" s="626"/>
      <c r="I35" s="626"/>
      <c r="J35" s="626"/>
      <c r="K35" s="626"/>
      <c r="L35" s="626"/>
      <c r="M35" s="626"/>
      <c r="N35" s="626"/>
      <c r="O35" s="626"/>
      <c r="P35" s="626"/>
      <c r="Q35" s="627"/>
      <c r="R35" s="628">
        <v>209595</v>
      </c>
      <c r="S35" s="629"/>
      <c r="T35" s="629"/>
      <c r="U35" s="629"/>
      <c r="V35" s="629"/>
      <c r="W35" s="629"/>
      <c r="X35" s="629"/>
      <c r="Y35" s="630"/>
      <c r="Z35" s="655">
        <v>3.4</v>
      </c>
      <c r="AA35" s="655"/>
      <c r="AB35" s="655"/>
      <c r="AC35" s="655"/>
      <c r="AD35" s="656" t="s">
        <v>126</v>
      </c>
      <c r="AE35" s="656"/>
      <c r="AF35" s="656"/>
      <c r="AG35" s="656"/>
      <c r="AH35" s="656"/>
      <c r="AI35" s="656"/>
      <c r="AJ35" s="656"/>
      <c r="AK35" s="656"/>
      <c r="AL35" s="631" t="s">
        <v>126</v>
      </c>
      <c r="AM35" s="632"/>
      <c r="AN35" s="632"/>
      <c r="AO35" s="657"/>
      <c r="AP35" s="218"/>
      <c r="AQ35" s="687" t="s">
        <v>325</v>
      </c>
      <c r="AR35" s="688"/>
      <c r="AS35" s="688"/>
      <c r="AT35" s="688"/>
      <c r="AU35" s="688"/>
      <c r="AV35" s="688"/>
      <c r="AW35" s="688"/>
      <c r="AX35" s="688"/>
      <c r="AY35" s="688"/>
      <c r="AZ35" s="688"/>
      <c r="BA35" s="688"/>
      <c r="BB35" s="688"/>
      <c r="BC35" s="688"/>
      <c r="BD35" s="688"/>
      <c r="BE35" s="688"/>
      <c r="BF35" s="689"/>
      <c r="BG35" s="687" t="s">
        <v>326</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70" t="s">
        <v>327</v>
      </c>
      <c r="CE35" s="667"/>
      <c r="CF35" s="667"/>
      <c r="CG35" s="667"/>
      <c r="CH35" s="667"/>
      <c r="CI35" s="667"/>
      <c r="CJ35" s="667"/>
      <c r="CK35" s="667"/>
      <c r="CL35" s="667"/>
      <c r="CM35" s="667"/>
      <c r="CN35" s="667"/>
      <c r="CO35" s="667"/>
      <c r="CP35" s="667"/>
      <c r="CQ35" s="668"/>
      <c r="CR35" s="628">
        <v>133129</v>
      </c>
      <c r="CS35" s="639"/>
      <c r="CT35" s="639"/>
      <c r="CU35" s="639"/>
      <c r="CV35" s="639"/>
      <c r="CW35" s="639"/>
      <c r="CX35" s="639"/>
      <c r="CY35" s="640"/>
      <c r="CZ35" s="631">
        <v>2.4</v>
      </c>
      <c r="DA35" s="641"/>
      <c r="DB35" s="641"/>
      <c r="DC35" s="642"/>
      <c r="DD35" s="634">
        <v>113144</v>
      </c>
      <c r="DE35" s="639"/>
      <c r="DF35" s="639"/>
      <c r="DG35" s="639"/>
      <c r="DH35" s="639"/>
      <c r="DI35" s="639"/>
      <c r="DJ35" s="639"/>
      <c r="DK35" s="640"/>
      <c r="DL35" s="634">
        <v>97729</v>
      </c>
      <c r="DM35" s="639"/>
      <c r="DN35" s="639"/>
      <c r="DO35" s="639"/>
      <c r="DP35" s="639"/>
      <c r="DQ35" s="639"/>
      <c r="DR35" s="639"/>
      <c r="DS35" s="639"/>
      <c r="DT35" s="639"/>
      <c r="DU35" s="639"/>
      <c r="DV35" s="640"/>
      <c r="DW35" s="631">
        <v>2.7</v>
      </c>
      <c r="DX35" s="641"/>
      <c r="DY35" s="641"/>
      <c r="DZ35" s="641"/>
      <c r="EA35" s="641"/>
      <c r="EB35" s="641"/>
      <c r="EC35" s="662"/>
    </row>
    <row r="36" spans="2:133" ht="11.25" customHeight="1" x14ac:dyDescent="0.15">
      <c r="B36" s="625" t="s">
        <v>328</v>
      </c>
      <c r="C36" s="626"/>
      <c r="D36" s="626"/>
      <c r="E36" s="626"/>
      <c r="F36" s="626"/>
      <c r="G36" s="626"/>
      <c r="H36" s="626"/>
      <c r="I36" s="626"/>
      <c r="J36" s="626"/>
      <c r="K36" s="626"/>
      <c r="L36" s="626"/>
      <c r="M36" s="626"/>
      <c r="N36" s="626"/>
      <c r="O36" s="626"/>
      <c r="P36" s="626"/>
      <c r="Q36" s="627"/>
      <c r="R36" s="628">
        <v>54716</v>
      </c>
      <c r="S36" s="629"/>
      <c r="T36" s="629"/>
      <c r="U36" s="629"/>
      <c r="V36" s="629"/>
      <c r="W36" s="629"/>
      <c r="X36" s="629"/>
      <c r="Y36" s="630"/>
      <c r="Z36" s="655">
        <v>0.9</v>
      </c>
      <c r="AA36" s="655"/>
      <c r="AB36" s="655"/>
      <c r="AC36" s="655"/>
      <c r="AD36" s="656" t="s">
        <v>126</v>
      </c>
      <c r="AE36" s="656"/>
      <c r="AF36" s="656"/>
      <c r="AG36" s="656"/>
      <c r="AH36" s="656"/>
      <c r="AI36" s="656"/>
      <c r="AJ36" s="656"/>
      <c r="AK36" s="656"/>
      <c r="AL36" s="631" t="s">
        <v>126</v>
      </c>
      <c r="AM36" s="632"/>
      <c r="AN36" s="632"/>
      <c r="AO36" s="657"/>
      <c r="AP36" s="218"/>
      <c r="AQ36" s="678" t="s">
        <v>329</v>
      </c>
      <c r="AR36" s="679"/>
      <c r="AS36" s="679"/>
      <c r="AT36" s="679"/>
      <c r="AU36" s="679"/>
      <c r="AV36" s="679"/>
      <c r="AW36" s="679"/>
      <c r="AX36" s="679"/>
      <c r="AY36" s="680"/>
      <c r="AZ36" s="681">
        <v>743427</v>
      </c>
      <c r="BA36" s="682"/>
      <c r="BB36" s="682"/>
      <c r="BC36" s="682"/>
      <c r="BD36" s="682"/>
      <c r="BE36" s="682"/>
      <c r="BF36" s="683"/>
      <c r="BG36" s="684" t="s">
        <v>330</v>
      </c>
      <c r="BH36" s="685"/>
      <c r="BI36" s="685"/>
      <c r="BJ36" s="685"/>
      <c r="BK36" s="685"/>
      <c r="BL36" s="685"/>
      <c r="BM36" s="685"/>
      <c r="BN36" s="685"/>
      <c r="BO36" s="685"/>
      <c r="BP36" s="685"/>
      <c r="BQ36" s="685"/>
      <c r="BR36" s="685"/>
      <c r="BS36" s="685"/>
      <c r="BT36" s="685"/>
      <c r="BU36" s="686"/>
      <c r="BV36" s="681">
        <v>42416</v>
      </c>
      <c r="BW36" s="682"/>
      <c r="BX36" s="682"/>
      <c r="BY36" s="682"/>
      <c r="BZ36" s="682"/>
      <c r="CA36" s="682"/>
      <c r="CB36" s="683"/>
      <c r="CD36" s="670" t="s">
        <v>331</v>
      </c>
      <c r="CE36" s="667"/>
      <c r="CF36" s="667"/>
      <c r="CG36" s="667"/>
      <c r="CH36" s="667"/>
      <c r="CI36" s="667"/>
      <c r="CJ36" s="667"/>
      <c r="CK36" s="667"/>
      <c r="CL36" s="667"/>
      <c r="CM36" s="667"/>
      <c r="CN36" s="667"/>
      <c r="CO36" s="667"/>
      <c r="CP36" s="667"/>
      <c r="CQ36" s="668"/>
      <c r="CR36" s="628">
        <v>689188</v>
      </c>
      <c r="CS36" s="629"/>
      <c r="CT36" s="629"/>
      <c r="CU36" s="629"/>
      <c r="CV36" s="629"/>
      <c r="CW36" s="629"/>
      <c r="CX36" s="629"/>
      <c r="CY36" s="630"/>
      <c r="CZ36" s="631">
        <v>12.5</v>
      </c>
      <c r="DA36" s="641"/>
      <c r="DB36" s="641"/>
      <c r="DC36" s="642"/>
      <c r="DD36" s="634">
        <v>604243</v>
      </c>
      <c r="DE36" s="629"/>
      <c r="DF36" s="629"/>
      <c r="DG36" s="629"/>
      <c r="DH36" s="629"/>
      <c r="DI36" s="629"/>
      <c r="DJ36" s="629"/>
      <c r="DK36" s="630"/>
      <c r="DL36" s="634">
        <v>483620</v>
      </c>
      <c r="DM36" s="629"/>
      <c r="DN36" s="629"/>
      <c r="DO36" s="629"/>
      <c r="DP36" s="629"/>
      <c r="DQ36" s="629"/>
      <c r="DR36" s="629"/>
      <c r="DS36" s="629"/>
      <c r="DT36" s="629"/>
      <c r="DU36" s="629"/>
      <c r="DV36" s="630"/>
      <c r="DW36" s="631">
        <v>13.2</v>
      </c>
      <c r="DX36" s="641"/>
      <c r="DY36" s="641"/>
      <c r="DZ36" s="641"/>
      <c r="EA36" s="641"/>
      <c r="EB36" s="641"/>
      <c r="EC36" s="662"/>
    </row>
    <row r="37" spans="2:133" ht="11.25" customHeight="1" x14ac:dyDescent="0.15">
      <c r="B37" s="625" t="s">
        <v>332</v>
      </c>
      <c r="C37" s="626"/>
      <c r="D37" s="626"/>
      <c r="E37" s="626"/>
      <c r="F37" s="626"/>
      <c r="G37" s="626"/>
      <c r="H37" s="626"/>
      <c r="I37" s="626"/>
      <c r="J37" s="626"/>
      <c r="K37" s="626"/>
      <c r="L37" s="626"/>
      <c r="M37" s="626"/>
      <c r="N37" s="626"/>
      <c r="O37" s="626"/>
      <c r="P37" s="626"/>
      <c r="Q37" s="627"/>
      <c r="R37" s="628">
        <v>234413</v>
      </c>
      <c r="S37" s="629"/>
      <c r="T37" s="629"/>
      <c r="U37" s="629"/>
      <c r="V37" s="629"/>
      <c r="W37" s="629"/>
      <c r="X37" s="629"/>
      <c r="Y37" s="630"/>
      <c r="Z37" s="655">
        <v>3.8</v>
      </c>
      <c r="AA37" s="655"/>
      <c r="AB37" s="655"/>
      <c r="AC37" s="655"/>
      <c r="AD37" s="656" t="s">
        <v>126</v>
      </c>
      <c r="AE37" s="656"/>
      <c r="AF37" s="656"/>
      <c r="AG37" s="656"/>
      <c r="AH37" s="656"/>
      <c r="AI37" s="656"/>
      <c r="AJ37" s="656"/>
      <c r="AK37" s="656"/>
      <c r="AL37" s="631" t="s">
        <v>126</v>
      </c>
      <c r="AM37" s="632"/>
      <c r="AN37" s="632"/>
      <c r="AO37" s="657"/>
      <c r="AQ37" s="663" t="s">
        <v>333</v>
      </c>
      <c r="AR37" s="664"/>
      <c r="AS37" s="664"/>
      <c r="AT37" s="664"/>
      <c r="AU37" s="664"/>
      <c r="AV37" s="664"/>
      <c r="AW37" s="664"/>
      <c r="AX37" s="664"/>
      <c r="AY37" s="665"/>
      <c r="AZ37" s="628">
        <v>238802</v>
      </c>
      <c r="BA37" s="629"/>
      <c r="BB37" s="629"/>
      <c r="BC37" s="629"/>
      <c r="BD37" s="639"/>
      <c r="BE37" s="639"/>
      <c r="BF37" s="666"/>
      <c r="BG37" s="670" t="s">
        <v>334</v>
      </c>
      <c r="BH37" s="667"/>
      <c r="BI37" s="667"/>
      <c r="BJ37" s="667"/>
      <c r="BK37" s="667"/>
      <c r="BL37" s="667"/>
      <c r="BM37" s="667"/>
      <c r="BN37" s="667"/>
      <c r="BO37" s="667"/>
      <c r="BP37" s="667"/>
      <c r="BQ37" s="667"/>
      <c r="BR37" s="667"/>
      <c r="BS37" s="667"/>
      <c r="BT37" s="667"/>
      <c r="BU37" s="668"/>
      <c r="BV37" s="628">
        <v>37814</v>
      </c>
      <c r="BW37" s="629"/>
      <c r="BX37" s="629"/>
      <c r="BY37" s="629"/>
      <c r="BZ37" s="629"/>
      <c r="CA37" s="629"/>
      <c r="CB37" s="669"/>
      <c r="CD37" s="670" t="s">
        <v>335</v>
      </c>
      <c r="CE37" s="667"/>
      <c r="CF37" s="667"/>
      <c r="CG37" s="667"/>
      <c r="CH37" s="667"/>
      <c r="CI37" s="667"/>
      <c r="CJ37" s="667"/>
      <c r="CK37" s="667"/>
      <c r="CL37" s="667"/>
      <c r="CM37" s="667"/>
      <c r="CN37" s="667"/>
      <c r="CO37" s="667"/>
      <c r="CP37" s="667"/>
      <c r="CQ37" s="668"/>
      <c r="CR37" s="628">
        <v>328699</v>
      </c>
      <c r="CS37" s="639"/>
      <c r="CT37" s="639"/>
      <c r="CU37" s="639"/>
      <c r="CV37" s="639"/>
      <c r="CW37" s="639"/>
      <c r="CX37" s="639"/>
      <c r="CY37" s="640"/>
      <c r="CZ37" s="631">
        <v>5.9</v>
      </c>
      <c r="DA37" s="641"/>
      <c r="DB37" s="641"/>
      <c r="DC37" s="642"/>
      <c r="DD37" s="634">
        <v>328699</v>
      </c>
      <c r="DE37" s="639"/>
      <c r="DF37" s="639"/>
      <c r="DG37" s="639"/>
      <c r="DH37" s="639"/>
      <c r="DI37" s="639"/>
      <c r="DJ37" s="639"/>
      <c r="DK37" s="640"/>
      <c r="DL37" s="634">
        <v>328699</v>
      </c>
      <c r="DM37" s="639"/>
      <c r="DN37" s="639"/>
      <c r="DO37" s="639"/>
      <c r="DP37" s="639"/>
      <c r="DQ37" s="639"/>
      <c r="DR37" s="639"/>
      <c r="DS37" s="639"/>
      <c r="DT37" s="639"/>
      <c r="DU37" s="639"/>
      <c r="DV37" s="640"/>
      <c r="DW37" s="631">
        <v>9</v>
      </c>
      <c r="DX37" s="641"/>
      <c r="DY37" s="641"/>
      <c r="DZ37" s="641"/>
      <c r="EA37" s="641"/>
      <c r="EB37" s="641"/>
      <c r="EC37" s="662"/>
    </row>
    <row r="38" spans="2:133" ht="11.25" customHeight="1" x14ac:dyDescent="0.15">
      <c r="B38" s="625" t="s">
        <v>336</v>
      </c>
      <c r="C38" s="626"/>
      <c r="D38" s="626"/>
      <c r="E38" s="626"/>
      <c r="F38" s="626"/>
      <c r="G38" s="626"/>
      <c r="H38" s="626"/>
      <c r="I38" s="626"/>
      <c r="J38" s="626"/>
      <c r="K38" s="626"/>
      <c r="L38" s="626"/>
      <c r="M38" s="626"/>
      <c r="N38" s="626"/>
      <c r="O38" s="626"/>
      <c r="P38" s="626"/>
      <c r="Q38" s="627"/>
      <c r="R38" s="628">
        <v>486308</v>
      </c>
      <c r="S38" s="629"/>
      <c r="T38" s="629"/>
      <c r="U38" s="629"/>
      <c r="V38" s="629"/>
      <c r="W38" s="629"/>
      <c r="X38" s="629"/>
      <c r="Y38" s="630"/>
      <c r="Z38" s="655">
        <v>7.9</v>
      </c>
      <c r="AA38" s="655"/>
      <c r="AB38" s="655"/>
      <c r="AC38" s="655"/>
      <c r="AD38" s="656" t="s">
        <v>126</v>
      </c>
      <c r="AE38" s="656"/>
      <c r="AF38" s="656"/>
      <c r="AG38" s="656"/>
      <c r="AH38" s="656"/>
      <c r="AI38" s="656"/>
      <c r="AJ38" s="656"/>
      <c r="AK38" s="656"/>
      <c r="AL38" s="631" t="s">
        <v>126</v>
      </c>
      <c r="AM38" s="632"/>
      <c r="AN38" s="632"/>
      <c r="AO38" s="657"/>
      <c r="AQ38" s="663" t="s">
        <v>337</v>
      </c>
      <c r="AR38" s="664"/>
      <c r="AS38" s="664"/>
      <c r="AT38" s="664"/>
      <c r="AU38" s="664"/>
      <c r="AV38" s="664"/>
      <c r="AW38" s="664"/>
      <c r="AX38" s="664"/>
      <c r="AY38" s="665"/>
      <c r="AZ38" s="628">
        <v>60000</v>
      </c>
      <c r="BA38" s="629"/>
      <c r="BB38" s="629"/>
      <c r="BC38" s="629"/>
      <c r="BD38" s="639"/>
      <c r="BE38" s="639"/>
      <c r="BF38" s="666"/>
      <c r="BG38" s="670" t="s">
        <v>338</v>
      </c>
      <c r="BH38" s="667"/>
      <c r="BI38" s="667"/>
      <c r="BJ38" s="667"/>
      <c r="BK38" s="667"/>
      <c r="BL38" s="667"/>
      <c r="BM38" s="667"/>
      <c r="BN38" s="667"/>
      <c r="BO38" s="667"/>
      <c r="BP38" s="667"/>
      <c r="BQ38" s="667"/>
      <c r="BR38" s="667"/>
      <c r="BS38" s="667"/>
      <c r="BT38" s="667"/>
      <c r="BU38" s="668"/>
      <c r="BV38" s="628">
        <v>1581</v>
      </c>
      <c r="BW38" s="629"/>
      <c r="BX38" s="629"/>
      <c r="BY38" s="629"/>
      <c r="BZ38" s="629"/>
      <c r="CA38" s="629"/>
      <c r="CB38" s="669"/>
      <c r="CD38" s="670" t="s">
        <v>339</v>
      </c>
      <c r="CE38" s="667"/>
      <c r="CF38" s="667"/>
      <c r="CG38" s="667"/>
      <c r="CH38" s="667"/>
      <c r="CI38" s="667"/>
      <c r="CJ38" s="667"/>
      <c r="CK38" s="667"/>
      <c r="CL38" s="667"/>
      <c r="CM38" s="667"/>
      <c r="CN38" s="667"/>
      <c r="CO38" s="667"/>
      <c r="CP38" s="667"/>
      <c r="CQ38" s="668"/>
      <c r="CR38" s="628">
        <v>683427</v>
      </c>
      <c r="CS38" s="629"/>
      <c r="CT38" s="629"/>
      <c r="CU38" s="629"/>
      <c r="CV38" s="629"/>
      <c r="CW38" s="629"/>
      <c r="CX38" s="629"/>
      <c r="CY38" s="630"/>
      <c r="CZ38" s="631">
        <v>12.4</v>
      </c>
      <c r="DA38" s="641"/>
      <c r="DB38" s="641"/>
      <c r="DC38" s="642"/>
      <c r="DD38" s="634">
        <v>595008</v>
      </c>
      <c r="DE38" s="629"/>
      <c r="DF38" s="629"/>
      <c r="DG38" s="629"/>
      <c r="DH38" s="629"/>
      <c r="DI38" s="629"/>
      <c r="DJ38" s="629"/>
      <c r="DK38" s="630"/>
      <c r="DL38" s="634">
        <v>473104</v>
      </c>
      <c r="DM38" s="629"/>
      <c r="DN38" s="629"/>
      <c r="DO38" s="629"/>
      <c r="DP38" s="629"/>
      <c r="DQ38" s="629"/>
      <c r="DR38" s="629"/>
      <c r="DS38" s="629"/>
      <c r="DT38" s="629"/>
      <c r="DU38" s="629"/>
      <c r="DV38" s="630"/>
      <c r="DW38" s="631">
        <v>12.9</v>
      </c>
      <c r="DX38" s="641"/>
      <c r="DY38" s="641"/>
      <c r="DZ38" s="641"/>
      <c r="EA38" s="641"/>
      <c r="EB38" s="641"/>
      <c r="EC38" s="662"/>
    </row>
    <row r="39" spans="2:133" ht="11.25" customHeight="1" x14ac:dyDescent="0.15">
      <c r="B39" s="625" t="s">
        <v>340</v>
      </c>
      <c r="C39" s="626"/>
      <c r="D39" s="626"/>
      <c r="E39" s="626"/>
      <c r="F39" s="626"/>
      <c r="G39" s="626"/>
      <c r="H39" s="626"/>
      <c r="I39" s="626"/>
      <c r="J39" s="626"/>
      <c r="K39" s="626"/>
      <c r="L39" s="626"/>
      <c r="M39" s="626"/>
      <c r="N39" s="626"/>
      <c r="O39" s="626"/>
      <c r="P39" s="626"/>
      <c r="Q39" s="627"/>
      <c r="R39" s="628">
        <v>52543</v>
      </c>
      <c r="S39" s="629"/>
      <c r="T39" s="629"/>
      <c r="U39" s="629"/>
      <c r="V39" s="629"/>
      <c r="W39" s="629"/>
      <c r="X39" s="629"/>
      <c r="Y39" s="630"/>
      <c r="Z39" s="655">
        <v>0.8</v>
      </c>
      <c r="AA39" s="655"/>
      <c r="AB39" s="655"/>
      <c r="AC39" s="655"/>
      <c r="AD39" s="656">
        <v>73</v>
      </c>
      <c r="AE39" s="656"/>
      <c r="AF39" s="656"/>
      <c r="AG39" s="656"/>
      <c r="AH39" s="656"/>
      <c r="AI39" s="656"/>
      <c r="AJ39" s="656"/>
      <c r="AK39" s="656"/>
      <c r="AL39" s="631">
        <v>0</v>
      </c>
      <c r="AM39" s="632"/>
      <c r="AN39" s="632"/>
      <c r="AO39" s="657"/>
      <c r="AQ39" s="663" t="s">
        <v>341</v>
      </c>
      <c r="AR39" s="664"/>
      <c r="AS39" s="664"/>
      <c r="AT39" s="664"/>
      <c r="AU39" s="664"/>
      <c r="AV39" s="664"/>
      <c r="AW39" s="664"/>
      <c r="AX39" s="664"/>
      <c r="AY39" s="665"/>
      <c r="AZ39" s="628" t="s">
        <v>126</v>
      </c>
      <c r="BA39" s="629"/>
      <c r="BB39" s="629"/>
      <c r="BC39" s="629"/>
      <c r="BD39" s="639"/>
      <c r="BE39" s="639"/>
      <c r="BF39" s="666"/>
      <c r="BG39" s="670" t="s">
        <v>342</v>
      </c>
      <c r="BH39" s="667"/>
      <c r="BI39" s="667"/>
      <c r="BJ39" s="667"/>
      <c r="BK39" s="667"/>
      <c r="BL39" s="667"/>
      <c r="BM39" s="667"/>
      <c r="BN39" s="667"/>
      <c r="BO39" s="667"/>
      <c r="BP39" s="667"/>
      <c r="BQ39" s="667"/>
      <c r="BR39" s="667"/>
      <c r="BS39" s="667"/>
      <c r="BT39" s="667"/>
      <c r="BU39" s="668"/>
      <c r="BV39" s="628">
        <v>2617</v>
      </c>
      <c r="BW39" s="629"/>
      <c r="BX39" s="629"/>
      <c r="BY39" s="629"/>
      <c r="BZ39" s="629"/>
      <c r="CA39" s="629"/>
      <c r="CB39" s="669"/>
      <c r="CD39" s="670" t="s">
        <v>343</v>
      </c>
      <c r="CE39" s="667"/>
      <c r="CF39" s="667"/>
      <c r="CG39" s="667"/>
      <c r="CH39" s="667"/>
      <c r="CI39" s="667"/>
      <c r="CJ39" s="667"/>
      <c r="CK39" s="667"/>
      <c r="CL39" s="667"/>
      <c r="CM39" s="667"/>
      <c r="CN39" s="667"/>
      <c r="CO39" s="667"/>
      <c r="CP39" s="667"/>
      <c r="CQ39" s="668"/>
      <c r="CR39" s="628">
        <v>765178</v>
      </c>
      <c r="CS39" s="639"/>
      <c r="CT39" s="639"/>
      <c r="CU39" s="639"/>
      <c r="CV39" s="639"/>
      <c r="CW39" s="639"/>
      <c r="CX39" s="639"/>
      <c r="CY39" s="640"/>
      <c r="CZ39" s="631">
        <v>13.8</v>
      </c>
      <c r="DA39" s="641"/>
      <c r="DB39" s="641"/>
      <c r="DC39" s="642"/>
      <c r="DD39" s="634">
        <v>714816</v>
      </c>
      <c r="DE39" s="639"/>
      <c r="DF39" s="639"/>
      <c r="DG39" s="639"/>
      <c r="DH39" s="639"/>
      <c r="DI39" s="639"/>
      <c r="DJ39" s="639"/>
      <c r="DK39" s="640"/>
      <c r="DL39" s="634" t="s">
        <v>126</v>
      </c>
      <c r="DM39" s="639"/>
      <c r="DN39" s="639"/>
      <c r="DO39" s="639"/>
      <c r="DP39" s="639"/>
      <c r="DQ39" s="639"/>
      <c r="DR39" s="639"/>
      <c r="DS39" s="639"/>
      <c r="DT39" s="639"/>
      <c r="DU39" s="639"/>
      <c r="DV39" s="640"/>
      <c r="DW39" s="631" t="s">
        <v>126</v>
      </c>
      <c r="DX39" s="641"/>
      <c r="DY39" s="641"/>
      <c r="DZ39" s="641"/>
      <c r="EA39" s="641"/>
      <c r="EB39" s="641"/>
      <c r="EC39" s="662"/>
    </row>
    <row r="40" spans="2:133" ht="11.25" customHeight="1" x14ac:dyDescent="0.15">
      <c r="B40" s="625" t="s">
        <v>344</v>
      </c>
      <c r="C40" s="626"/>
      <c r="D40" s="626"/>
      <c r="E40" s="626"/>
      <c r="F40" s="626"/>
      <c r="G40" s="626"/>
      <c r="H40" s="626"/>
      <c r="I40" s="626"/>
      <c r="J40" s="626"/>
      <c r="K40" s="626"/>
      <c r="L40" s="626"/>
      <c r="M40" s="626"/>
      <c r="N40" s="626"/>
      <c r="O40" s="626"/>
      <c r="P40" s="626"/>
      <c r="Q40" s="627"/>
      <c r="R40" s="628">
        <v>260400</v>
      </c>
      <c r="S40" s="629"/>
      <c r="T40" s="629"/>
      <c r="U40" s="629"/>
      <c r="V40" s="629"/>
      <c r="W40" s="629"/>
      <c r="X40" s="629"/>
      <c r="Y40" s="630"/>
      <c r="Z40" s="655">
        <v>4.2</v>
      </c>
      <c r="AA40" s="655"/>
      <c r="AB40" s="655"/>
      <c r="AC40" s="655"/>
      <c r="AD40" s="656" t="s">
        <v>126</v>
      </c>
      <c r="AE40" s="656"/>
      <c r="AF40" s="656"/>
      <c r="AG40" s="656"/>
      <c r="AH40" s="656"/>
      <c r="AI40" s="656"/>
      <c r="AJ40" s="656"/>
      <c r="AK40" s="656"/>
      <c r="AL40" s="631" t="s">
        <v>126</v>
      </c>
      <c r="AM40" s="632"/>
      <c r="AN40" s="632"/>
      <c r="AO40" s="657"/>
      <c r="AQ40" s="663" t="s">
        <v>345</v>
      </c>
      <c r="AR40" s="664"/>
      <c r="AS40" s="664"/>
      <c r="AT40" s="664"/>
      <c r="AU40" s="664"/>
      <c r="AV40" s="664"/>
      <c r="AW40" s="664"/>
      <c r="AX40" s="664"/>
      <c r="AY40" s="665"/>
      <c r="AZ40" s="628" t="s">
        <v>126</v>
      </c>
      <c r="BA40" s="629"/>
      <c r="BB40" s="629"/>
      <c r="BC40" s="629"/>
      <c r="BD40" s="639"/>
      <c r="BE40" s="639"/>
      <c r="BF40" s="666"/>
      <c r="BG40" s="671" t="s">
        <v>346</v>
      </c>
      <c r="BH40" s="672"/>
      <c r="BI40" s="672"/>
      <c r="BJ40" s="672"/>
      <c r="BK40" s="672"/>
      <c r="BL40" s="363"/>
      <c r="BM40" s="667" t="s">
        <v>347</v>
      </c>
      <c r="BN40" s="667"/>
      <c r="BO40" s="667"/>
      <c r="BP40" s="667"/>
      <c r="BQ40" s="667"/>
      <c r="BR40" s="667"/>
      <c r="BS40" s="667"/>
      <c r="BT40" s="667"/>
      <c r="BU40" s="668"/>
      <c r="BV40" s="628">
        <v>82</v>
      </c>
      <c r="BW40" s="629"/>
      <c r="BX40" s="629"/>
      <c r="BY40" s="629"/>
      <c r="BZ40" s="629"/>
      <c r="CA40" s="629"/>
      <c r="CB40" s="669"/>
      <c r="CD40" s="670" t="s">
        <v>348</v>
      </c>
      <c r="CE40" s="667"/>
      <c r="CF40" s="667"/>
      <c r="CG40" s="667"/>
      <c r="CH40" s="667"/>
      <c r="CI40" s="667"/>
      <c r="CJ40" s="667"/>
      <c r="CK40" s="667"/>
      <c r="CL40" s="667"/>
      <c r="CM40" s="667"/>
      <c r="CN40" s="667"/>
      <c r="CO40" s="667"/>
      <c r="CP40" s="667"/>
      <c r="CQ40" s="668"/>
      <c r="CR40" s="628">
        <v>360</v>
      </c>
      <c r="CS40" s="629"/>
      <c r="CT40" s="629"/>
      <c r="CU40" s="629"/>
      <c r="CV40" s="629"/>
      <c r="CW40" s="629"/>
      <c r="CX40" s="629"/>
      <c r="CY40" s="630"/>
      <c r="CZ40" s="631">
        <v>0</v>
      </c>
      <c r="DA40" s="641"/>
      <c r="DB40" s="641"/>
      <c r="DC40" s="642"/>
      <c r="DD40" s="634" t="s">
        <v>126</v>
      </c>
      <c r="DE40" s="629"/>
      <c r="DF40" s="629"/>
      <c r="DG40" s="629"/>
      <c r="DH40" s="629"/>
      <c r="DI40" s="629"/>
      <c r="DJ40" s="629"/>
      <c r="DK40" s="630"/>
      <c r="DL40" s="634" t="s">
        <v>126</v>
      </c>
      <c r="DM40" s="629"/>
      <c r="DN40" s="629"/>
      <c r="DO40" s="629"/>
      <c r="DP40" s="629"/>
      <c r="DQ40" s="629"/>
      <c r="DR40" s="629"/>
      <c r="DS40" s="629"/>
      <c r="DT40" s="629"/>
      <c r="DU40" s="629"/>
      <c r="DV40" s="630"/>
      <c r="DW40" s="631" t="s">
        <v>126</v>
      </c>
      <c r="DX40" s="641"/>
      <c r="DY40" s="641"/>
      <c r="DZ40" s="641"/>
      <c r="EA40" s="641"/>
      <c r="EB40" s="641"/>
      <c r="EC40" s="662"/>
    </row>
    <row r="41" spans="2:133" ht="11.25" customHeight="1" x14ac:dyDescent="0.15">
      <c r="B41" s="625" t="s">
        <v>349</v>
      </c>
      <c r="C41" s="626"/>
      <c r="D41" s="626"/>
      <c r="E41" s="626"/>
      <c r="F41" s="626"/>
      <c r="G41" s="626"/>
      <c r="H41" s="626"/>
      <c r="I41" s="626"/>
      <c r="J41" s="626"/>
      <c r="K41" s="626"/>
      <c r="L41" s="626"/>
      <c r="M41" s="626"/>
      <c r="N41" s="626"/>
      <c r="O41" s="626"/>
      <c r="P41" s="626"/>
      <c r="Q41" s="627"/>
      <c r="R41" s="628" t="s">
        <v>126</v>
      </c>
      <c r="S41" s="629"/>
      <c r="T41" s="629"/>
      <c r="U41" s="629"/>
      <c r="V41" s="629"/>
      <c r="W41" s="629"/>
      <c r="X41" s="629"/>
      <c r="Y41" s="630"/>
      <c r="Z41" s="655" t="s">
        <v>126</v>
      </c>
      <c r="AA41" s="655"/>
      <c r="AB41" s="655"/>
      <c r="AC41" s="655"/>
      <c r="AD41" s="656" t="s">
        <v>126</v>
      </c>
      <c r="AE41" s="656"/>
      <c r="AF41" s="656"/>
      <c r="AG41" s="656"/>
      <c r="AH41" s="656"/>
      <c r="AI41" s="656"/>
      <c r="AJ41" s="656"/>
      <c r="AK41" s="656"/>
      <c r="AL41" s="631" t="s">
        <v>126</v>
      </c>
      <c r="AM41" s="632"/>
      <c r="AN41" s="632"/>
      <c r="AO41" s="657"/>
      <c r="AQ41" s="663" t="s">
        <v>350</v>
      </c>
      <c r="AR41" s="664"/>
      <c r="AS41" s="664"/>
      <c r="AT41" s="664"/>
      <c r="AU41" s="664"/>
      <c r="AV41" s="664"/>
      <c r="AW41" s="664"/>
      <c r="AX41" s="664"/>
      <c r="AY41" s="665"/>
      <c r="AZ41" s="628">
        <v>96420</v>
      </c>
      <c r="BA41" s="629"/>
      <c r="BB41" s="629"/>
      <c r="BC41" s="629"/>
      <c r="BD41" s="639"/>
      <c r="BE41" s="639"/>
      <c r="BF41" s="666"/>
      <c r="BG41" s="671"/>
      <c r="BH41" s="672"/>
      <c r="BI41" s="672"/>
      <c r="BJ41" s="672"/>
      <c r="BK41" s="672"/>
      <c r="BL41" s="363"/>
      <c r="BM41" s="667" t="s">
        <v>351</v>
      </c>
      <c r="BN41" s="667"/>
      <c r="BO41" s="667"/>
      <c r="BP41" s="667"/>
      <c r="BQ41" s="667"/>
      <c r="BR41" s="667"/>
      <c r="BS41" s="667"/>
      <c r="BT41" s="667"/>
      <c r="BU41" s="668"/>
      <c r="BV41" s="628" t="s">
        <v>126</v>
      </c>
      <c r="BW41" s="629"/>
      <c r="BX41" s="629"/>
      <c r="BY41" s="629"/>
      <c r="BZ41" s="629"/>
      <c r="CA41" s="629"/>
      <c r="CB41" s="669"/>
      <c r="CD41" s="670" t="s">
        <v>352</v>
      </c>
      <c r="CE41" s="667"/>
      <c r="CF41" s="667"/>
      <c r="CG41" s="667"/>
      <c r="CH41" s="667"/>
      <c r="CI41" s="667"/>
      <c r="CJ41" s="667"/>
      <c r="CK41" s="667"/>
      <c r="CL41" s="667"/>
      <c r="CM41" s="667"/>
      <c r="CN41" s="667"/>
      <c r="CO41" s="667"/>
      <c r="CP41" s="667"/>
      <c r="CQ41" s="668"/>
      <c r="CR41" s="628" t="s">
        <v>126</v>
      </c>
      <c r="CS41" s="639"/>
      <c r="CT41" s="639"/>
      <c r="CU41" s="639"/>
      <c r="CV41" s="639"/>
      <c r="CW41" s="639"/>
      <c r="CX41" s="639"/>
      <c r="CY41" s="640"/>
      <c r="CZ41" s="631" t="s">
        <v>126</v>
      </c>
      <c r="DA41" s="641"/>
      <c r="DB41" s="641"/>
      <c r="DC41" s="642"/>
      <c r="DD41" s="634" t="s">
        <v>126</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15">
      <c r="B42" s="625" t="s">
        <v>353</v>
      </c>
      <c r="C42" s="626"/>
      <c r="D42" s="626"/>
      <c r="E42" s="626"/>
      <c r="F42" s="626"/>
      <c r="G42" s="626"/>
      <c r="H42" s="626"/>
      <c r="I42" s="626"/>
      <c r="J42" s="626"/>
      <c r="K42" s="626"/>
      <c r="L42" s="626"/>
      <c r="M42" s="626"/>
      <c r="N42" s="626"/>
      <c r="O42" s="626"/>
      <c r="P42" s="626"/>
      <c r="Q42" s="627"/>
      <c r="R42" s="628" t="s">
        <v>126</v>
      </c>
      <c r="S42" s="629"/>
      <c r="T42" s="629"/>
      <c r="U42" s="629"/>
      <c r="V42" s="629"/>
      <c r="W42" s="629"/>
      <c r="X42" s="629"/>
      <c r="Y42" s="630"/>
      <c r="Z42" s="655" t="s">
        <v>126</v>
      </c>
      <c r="AA42" s="655"/>
      <c r="AB42" s="655"/>
      <c r="AC42" s="655"/>
      <c r="AD42" s="656" t="s">
        <v>126</v>
      </c>
      <c r="AE42" s="656"/>
      <c r="AF42" s="656"/>
      <c r="AG42" s="656"/>
      <c r="AH42" s="656"/>
      <c r="AI42" s="656"/>
      <c r="AJ42" s="656"/>
      <c r="AK42" s="656"/>
      <c r="AL42" s="631" t="s">
        <v>126</v>
      </c>
      <c r="AM42" s="632"/>
      <c r="AN42" s="632"/>
      <c r="AO42" s="657"/>
      <c r="AQ42" s="675" t="s">
        <v>354</v>
      </c>
      <c r="AR42" s="676"/>
      <c r="AS42" s="676"/>
      <c r="AT42" s="676"/>
      <c r="AU42" s="676"/>
      <c r="AV42" s="676"/>
      <c r="AW42" s="676"/>
      <c r="AX42" s="676"/>
      <c r="AY42" s="677"/>
      <c r="AZ42" s="608">
        <v>348205</v>
      </c>
      <c r="BA42" s="643"/>
      <c r="BB42" s="643"/>
      <c r="BC42" s="643"/>
      <c r="BD42" s="609"/>
      <c r="BE42" s="609"/>
      <c r="BF42" s="658"/>
      <c r="BG42" s="673"/>
      <c r="BH42" s="674"/>
      <c r="BI42" s="674"/>
      <c r="BJ42" s="674"/>
      <c r="BK42" s="674"/>
      <c r="BL42" s="364"/>
      <c r="BM42" s="659" t="s">
        <v>355</v>
      </c>
      <c r="BN42" s="659"/>
      <c r="BO42" s="659"/>
      <c r="BP42" s="659"/>
      <c r="BQ42" s="659"/>
      <c r="BR42" s="659"/>
      <c r="BS42" s="659"/>
      <c r="BT42" s="659"/>
      <c r="BU42" s="660"/>
      <c r="BV42" s="608">
        <v>367</v>
      </c>
      <c r="BW42" s="643"/>
      <c r="BX42" s="643"/>
      <c r="BY42" s="643"/>
      <c r="BZ42" s="643"/>
      <c r="CA42" s="643"/>
      <c r="CB42" s="661"/>
      <c r="CD42" s="625" t="s">
        <v>356</v>
      </c>
      <c r="CE42" s="626"/>
      <c r="CF42" s="626"/>
      <c r="CG42" s="626"/>
      <c r="CH42" s="626"/>
      <c r="CI42" s="626"/>
      <c r="CJ42" s="626"/>
      <c r="CK42" s="626"/>
      <c r="CL42" s="626"/>
      <c r="CM42" s="626"/>
      <c r="CN42" s="626"/>
      <c r="CO42" s="626"/>
      <c r="CP42" s="626"/>
      <c r="CQ42" s="627"/>
      <c r="CR42" s="628">
        <v>283708</v>
      </c>
      <c r="CS42" s="639"/>
      <c r="CT42" s="639"/>
      <c r="CU42" s="639"/>
      <c r="CV42" s="639"/>
      <c r="CW42" s="639"/>
      <c r="CX42" s="639"/>
      <c r="CY42" s="640"/>
      <c r="CZ42" s="631">
        <v>5.0999999999999996</v>
      </c>
      <c r="DA42" s="641"/>
      <c r="DB42" s="641"/>
      <c r="DC42" s="642"/>
      <c r="DD42" s="634">
        <v>170208</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15">
      <c r="B43" s="625" t="s">
        <v>357</v>
      </c>
      <c r="C43" s="626"/>
      <c r="D43" s="626"/>
      <c r="E43" s="626"/>
      <c r="F43" s="626"/>
      <c r="G43" s="626"/>
      <c r="H43" s="626"/>
      <c r="I43" s="626"/>
      <c r="J43" s="626"/>
      <c r="K43" s="626"/>
      <c r="L43" s="626"/>
      <c r="M43" s="626"/>
      <c r="N43" s="626"/>
      <c r="O43" s="626"/>
      <c r="P43" s="626"/>
      <c r="Q43" s="627"/>
      <c r="R43" s="628">
        <v>205600</v>
      </c>
      <c r="S43" s="629"/>
      <c r="T43" s="629"/>
      <c r="U43" s="629"/>
      <c r="V43" s="629"/>
      <c r="W43" s="629"/>
      <c r="X43" s="629"/>
      <c r="Y43" s="630"/>
      <c r="Z43" s="655">
        <v>3.3</v>
      </c>
      <c r="AA43" s="655"/>
      <c r="AB43" s="655"/>
      <c r="AC43" s="655"/>
      <c r="AD43" s="656" t="s">
        <v>126</v>
      </c>
      <c r="AE43" s="656"/>
      <c r="AF43" s="656"/>
      <c r="AG43" s="656"/>
      <c r="AH43" s="656"/>
      <c r="AI43" s="656"/>
      <c r="AJ43" s="656"/>
      <c r="AK43" s="656"/>
      <c r="AL43" s="631" t="s">
        <v>126</v>
      </c>
      <c r="AM43" s="632"/>
      <c r="AN43" s="632"/>
      <c r="AO43" s="657"/>
      <c r="BV43" s="219"/>
      <c r="BW43" s="219"/>
      <c r="BX43" s="219"/>
      <c r="BY43" s="219"/>
      <c r="BZ43" s="219"/>
      <c r="CA43" s="219"/>
      <c r="CB43" s="219"/>
      <c r="CD43" s="625" t="s">
        <v>358</v>
      </c>
      <c r="CE43" s="626"/>
      <c r="CF43" s="626"/>
      <c r="CG43" s="626"/>
      <c r="CH43" s="626"/>
      <c r="CI43" s="626"/>
      <c r="CJ43" s="626"/>
      <c r="CK43" s="626"/>
      <c r="CL43" s="626"/>
      <c r="CM43" s="626"/>
      <c r="CN43" s="626"/>
      <c r="CO43" s="626"/>
      <c r="CP43" s="626"/>
      <c r="CQ43" s="627"/>
      <c r="CR43" s="628">
        <v>17522</v>
      </c>
      <c r="CS43" s="639"/>
      <c r="CT43" s="639"/>
      <c r="CU43" s="639"/>
      <c r="CV43" s="639"/>
      <c r="CW43" s="639"/>
      <c r="CX43" s="639"/>
      <c r="CY43" s="640"/>
      <c r="CZ43" s="631">
        <v>0.3</v>
      </c>
      <c r="DA43" s="641"/>
      <c r="DB43" s="641"/>
      <c r="DC43" s="642"/>
      <c r="DD43" s="634">
        <v>17522</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15">
      <c r="B44" s="605" t="s">
        <v>359</v>
      </c>
      <c r="C44" s="606"/>
      <c r="D44" s="606"/>
      <c r="E44" s="606"/>
      <c r="F44" s="606"/>
      <c r="G44" s="606"/>
      <c r="H44" s="606"/>
      <c r="I44" s="606"/>
      <c r="J44" s="606"/>
      <c r="K44" s="606"/>
      <c r="L44" s="606"/>
      <c r="M44" s="606"/>
      <c r="N44" s="606"/>
      <c r="O44" s="606"/>
      <c r="P44" s="606"/>
      <c r="Q44" s="607"/>
      <c r="R44" s="608">
        <v>6191845</v>
      </c>
      <c r="S44" s="643"/>
      <c r="T44" s="643"/>
      <c r="U44" s="643"/>
      <c r="V44" s="643"/>
      <c r="W44" s="643"/>
      <c r="X44" s="643"/>
      <c r="Y44" s="644"/>
      <c r="Z44" s="645">
        <v>100</v>
      </c>
      <c r="AA44" s="645"/>
      <c r="AB44" s="645"/>
      <c r="AC44" s="645"/>
      <c r="AD44" s="646">
        <v>3448173</v>
      </c>
      <c r="AE44" s="646"/>
      <c r="AF44" s="646"/>
      <c r="AG44" s="646"/>
      <c r="AH44" s="646"/>
      <c r="AI44" s="646"/>
      <c r="AJ44" s="646"/>
      <c r="AK44" s="646"/>
      <c r="AL44" s="611">
        <v>100</v>
      </c>
      <c r="AM44" s="647"/>
      <c r="AN44" s="647"/>
      <c r="AO44" s="648"/>
      <c r="CD44" s="649" t="s">
        <v>306</v>
      </c>
      <c r="CE44" s="650"/>
      <c r="CF44" s="625" t="s">
        <v>360</v>
      </c>
      <c r="CG44" s="626"/>
      <c r="CH44" s="626"/>
      <c r="CI44" s="626"/>
      <c r="CJ44" s="626"/>
      <c r="CK44" s="626"/>
      <c r="CL44" s="626"/>
      <c r="CM44" s="626"/>
      <c r="CN44" s="626"/>
      <c r="CO44" s="626"/>
      <c r="CP44" s="626"/>
      <c r="CQ44" s="627"/>
      <c r="CR44" s="628">
        <v>261422</v>
      </c>
      <c r="CS44" s="629"/>
      <c r="CT44" s="629"/>
      <c r="CU44" s="629"/>
      <c r="CV44" s="629"/>
      <c r="CW44" s="629"/>
      <c r="CX44" s="629"/>
      <c r="CY44" s="630"/>
      <c r="CZ44" s="631">
        <v>4.7</v>
      </c>
      <c r="DA44" s="632"/>
      <c r="DB44" s="632"/>
      <c r="DC44" s="633"/>
      <c r="DD44" s="634">
        <v>170207</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1"/>
      <c r="CE45" s="652"/>
      <c r="CF45" s="625" t="s">
        <v>361</v>
      </c>
      <c r="CG45" s="626"/>
      <c r="CH45" s="626"/>
      <c r="CI45" s="626"/>
      <c r="CJ45" s="626"/>
      <c r="CK45" s="626"/>
      <c r="CL45" s="626"/>
      <c r="CM45" s="626"/>
      <c r="CN45" s="626"/>
      <c r="CO45" s="626"/>
      <c r="CP45" s="626"/>
      <c r="CQ45" s="627"/>
      <c r="CR45" s="628">
        <v>65652</v>
      </c>
      <c r="CS45" s="639"/>
      <c r="CT45" s="639"/>
      <c r="CU45" s="639"/>
      <c r="CV45" s="639"/>
      <c r="CW45" s="639"/>
      <c r="CX45" s="639"/>
      <c r="CY45" s="640"/>
      <c r="CZ45" s="631">
        <v>1.2</v>
      </c>
      <c r="DA45" s="641"/>
      <c r="DB45" s="641"/>
      <c r="DC45" s="642"/>
      <c r="DD45" s="634">
        <v>16896</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15">
      <c r="B46" s="221" t="s">
        <v>362</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1"/>
      <c r="CE46" s="652"/>
      <c r="CF46" s="625" t="s">
        <v>363</v>
      </c>
      <c r="CG46" s="626"/>
      <c r="CH46" s="626"/>
      <c r="CI46" s="626"/>
      <c r="CJ46" s="626"/>
      <c r="CK46" s="626"/>
      <c r="CL46" s="626"/>
      <c r="CM46" s="626"/>
      <c r="CN46" s="626"/>
      <c r="CO46" s="626"/>
      <c r="CP46" s="626"/>
      <c r="CQ46" s="627"/>
      <c r="CR46" s="628">
        <v>191508</v>
      </c>
      <c r="CS46" s="629"/>
      <c r="CT46" s="629"/>
      <c r="CU46" s="629"/>
      <c r="CV46" s="629"/>
      <c r="CW46" s="629"/>
      <c r="CX46" s="629"/>
      <c r="CY46" s="630"/>
      <c r="CZ46" s="631">
        <v>3.5</v>
      </c>
      <c r="DA46" s="632"/>
      <c r="DB46" s="632"/>
      <c r="DC46" s="633"/>
      <c r="DD46" s="634">
        <v>149049</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15">
      <c r="B47" s="638" t="s">
        <v>364</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365</v>
      </c>
      <c r="CG47" s="626"/>
      <c r="CH47" s="626"/>
      <c r="CI47" s="626"/>
      <c r="CJ47" s="626"/>
      <c r="CK47" s="626"/>
      <c r="CL47" s="626"/>
      <c r="CM47" s="626"/>
      <c r="CN47" s="626"/>
      <c r="CO47" s="626"/>
      <c r="CP47" s="626"/>
      <c r="CQ47" s="627"/>
      <c r="CR47" s="628">
        <v>22286</v>
      </c>
      <c r="CS47" s="639"/>
      <c r="CT47" s="639"/>
      <c r="CU47" s="639"/>
      <c r="CV47" s="639"/>
      <c r="CW47" s="639"/>
      <c r="CX47" s="639"/>
      <c r="CY47" s="640"/>
      <c r="CZ47" s="631">
        <v>0.4</v>
      </c>
      <c r="DA47" s="641"/>
      <c r="DB47" s="641"/>
      <c r="DC47" s="642"/>
      <c r="DD47" s="634">
        <v>1</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x14ac:dyDescent="0.15">
      <c r="B48" s="624" t="s">
        <v>366</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367</v>
      </c>
      <c r="CG48" s="626"/>
      <c r="CH48" s="626"/>
      <c r="CI48" s="626"/>
      <c r="CJ48" s="626"/>
      <c r="CK48" s="626"/>
      <c r="CL48" s="626"/>
      <c r="CM48" s="626"/>
      <c r="CN48" s="626"/>
      <c r="CO48" s="626"/>
      <c r="CP48" s="626"/>
      <c r="CQ48" s="627"/>
      <c r="CR48" s="628" t="s">
        <v>126</v>
      </c>
      <c r="CS48" s="629"/>
      <c r="CT48" s="629"/>
      <c r="CU48" s="629"/>
      <c r="CV48" s="629"/>
      <c r="CW48" s="629"/>
      <c r="CX48" s="629"/>
      <c r="CY48" s="630"/>
      <c r="CZ48" s="631" t="s">
        <v>126</v>
      </c>
      <c r="DA48" s="632"/>
      <c r="DB48" s="632"/>
      <c r="DC48" s="633"/>
      <c r="DD48" s="634" t="s">
        <v>126</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5" t="s">
        <v>368</v>
      </c>
      <c r="CE49" s="606"/>
      <c r="CF49" s="606"/>
      <c r="CG49" s="606"/>
      <c r="CH49" s="606"/>
      <c r="CI49" s="606"/>
      <c r="CJ49" s="606"/>
      <c r="CK49" s="606"/>
      <c r="CL49" s="606"/>
      <c r="CM49" s="606"/>
      <c r="CN49" s="606"/>
      <c r="CO49" s="606"/>
      <c r="CP49" s="606"/>
      <c r="CQ49" s="607"/>
      <c r="CR49" s="608">
        <v>5530222</v>
      </c>
      <c r="CS49" s="609"/>
      <c r="CT49" s="609"/>
      <c r="CU49" s="609"/>
      <c r="CV49" s="609"/>
      <c r="CW49" s="609"/>
      <c r="CX49" s="609"/>
      <c r="CY49" s="610"/>
      <c r="CZ49" s="611">
        <v>100</v>
      </c>
      <c r="DA49" s="612"/>
      <c r="DB49" s="612"/>
      <c r="DC49" s="613"/>
      <c r="DD49" s="614">
        <v>4148544</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dLzNsNYkGnporwvE6YDt8NOon2An1hyJYueabktnOlKKshxOWd/yf5GDXYnX8WcLpBQRAAzbcCaANUbA1mdBug==" saltValue="glUiZRG+WT1d4RQlqiqgq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49" t="s">
        <v>369</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0" t="s">
        <v>370</v>
      </c>
      <c r="DK2" s="751"/>
      <c r="DL2" s="751"/>
      <c r="DM2" s="751"/>
      <c r="DN2" s="751"/>
      <c r="DO2" s="752"/>
      <c r="DP2" s="224"/>
      <c r="DQ2" s="750" t="s">
        <v>371</v>
      </c>
      <c r="DR2" s="751"/>
      <c r="DS2" s="751"/>
      <c r="DT2" s="751"/>
      <c r="DU2" s="751"/>
      <c r="DV2" s="751"/>
      <c r="DW2" s="751"/>
      <c r="DX2" s="751"/>
      <c r="DY2" s="751"/>
      <c r="DZ2" s="752"/>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3" t="s">
        <v>372</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28"/>
      <c r="BA4" s="228"/>
      <c r="BB4" s="228"/>
      <c r="BC4" s="228"/>
      <c r="BD4" s="228"/>
      <c r="BE4" s="229"/>
      <c r="BF4" s="229"/>
      <c r="BG4" s="229"/>
      <c r="BH4" s="229"/>
      <c r="BI4" s="229"/>
      <c r="BJ4" s="229"/>
      <c r="BK4" s="229"/>
      <c r="BL4" s="229"/>
      <c r="BM4" s="229"/>
      <c r="BN4" s="229"/>
      <c r="BO4" s="229"/>
      <c r="BP4" s="229"/>
      <c r="BQ4" s="754" t="s">
        <v>373</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0"/>
    </row>
    <row r="5" spans="1:131" s="231" customFormat="1" ht="26.25" customHeight="1" x14ac:dyDescent="0.15">
      <c r="A5" s="755" t="s">
        <v>374</v>
      </c>
      <c r="B5" s="756"/>
      <c r="C5" s="756"/>
      <c r="D5" s="756"/>
      <c r="E5" s="756"/>
      <c r="F5" s="756"/>
      <c r="G5" s="756"/>
      <c r="H5" s="756"/>
      <c r="I5" s="756"/>
      <c r="J5" s="756"/>
      <c r="K5" s="756"/>
      <c r="L5" s="756"/>
      <c r="M5" s="756"/>
      <c r="N5" s="756"/>
      <c r="O5" s="756"/>
      <c r="P5" s="757"/>
      <c r="Q5" s="761" t="s">
        <v>375</v>
      </c>
      <c r="R5" s="762"/>
      <c r="S5" s="762"/>
      <c r="T5" s="762"/>
      <c r="U5" s="763"/>
      <c r="V5" s="761" t="s">
        <v>376</v>
      </c>
      <c r="W5" s="762"/>
      <c r="X5" s="762"/>
      <c r="Y5" s="762"/>
      <c r="Z5" s="763"/>
      <c r="AA5" s="761" t="s">
        <v>377</v>
      </c>
      <c r="AB5" s="762"/>
      <c r="AC5" s="762"/>
      <c r="AD5" s="762"/>
      <c r="AE5" s="762"/>
      <c r="AF5" s="767" t="s">
        <v>378</v>
      </c>
      <c r="AG5" s="762"/>
      <c r="AH5" s="762"/>
      <c r="AI5" s="762"/>
      <c r="AJ5" s="768"/>
      <c r="AK5" s="762" t="s">
        <v>379</v>
      </c>
      <c r="AL5" s="762"/>
      <c r="AM5" s="762"/>
      <c r="AN5" s="762"/>
      <c r="AO5" s="763"/>
      <c r="AP5" s="761" t="s">
        <v>380</v>
      </c>
      <c r="AQ5" s="762"/>
      <c r="AR5" s="762"/>
      <c r="AS5" s="762"/>
      <c r="AT5" s="763"/>
      <c r="AU5" s="761" t="s">
        <v>381</v>
      </c>
      <c r="AV5" s="762"/>
      <c r="AW5" s="762"/>
      <c r="AX5" s="762"/>
      <c r="AY5" s="768"/>
      <c r="AZ5" s="228"/>
      <c r="BA5" s="228"/>
      <c r="BB5" s="228"/>
      <c r="BC5" s="228"/>
      <c r="BD5" s="228"/>
      <c r="BE5" s="229"/>
      <c r="BF5" s="229"/>
      <c r="BG5" s="229"/>
      <c r="BH5" s="229"/>
      <c r="BI5" s="229"/>
      <c r="BJ5" s="229"/>
      <c r="BK5" s="229"/>
      <c r="BL5" s="229"/>
      <c r="BM5" s="229"/>
      <c r="BN5" s="229"/>
      <c r="BO5" s="229"/>
      <c r="BP5" s="229"/>
      <c r="BQ5" s="755" t="s">
        <v>382</v>
      </c>
      <c r="BR5" s="756"/>
      <c r="BS5" s="756"/>
      <c r="BT5" s="756"/>
      <c r="BU5" s="756"/>
      <c r="BV5" s="756"/>
      <c r="BW5" s="756"/>
      <c r="BX5" s="756"/>
      <c r="BY5" s="756"/>
      <c r="BZ5" s="756"/>
      <c r="CA5" s="756"/>
      <c r="CB5" s="756"/>
      <c r="CC5" s="756"/>
      <c r="CD5" s="756"/>
      <c r="CE5" s="756"/>
      <c r="CF5" s="756"/>
      <c r="CG5" s="757"/>
      <c r="CH5" s="761" t="s">
        <v>383</v>
      </c>
      <c r="CI5" s="762"/>
      <c r="CJ5" s="762"/>
      <c r="CK5" s="762"/>
      <c r="CL5" s="763"/>
      <c r="CM5" s="761" t="s">
        <v>384</v>
      </c>
      <c r="CN5" s="762"/>
      <c r="CO5" s="762"/>
      <c r="CP5" s="762"/>
      <c r="CQ5" s="763"/>
      <c r="CR5" s="761" t="s">
        <v>385</v>
      </c>
      <c r="CS5" s="762"/>
      <c r="CT5" s="762"/>
      <c r="CU5" s="762"/>
      <c r="CV5" s="763"/>
      <c r="CW5" s="761" t="s">
        <v>386</v>
      </c>
      <c r="CX5" s="762"/>
      <c r="CY5" s="762"/>
      <c r="CZ5" s="762"/>
      <c r="DA5" s="763"/>
      <c r="DB5" s="761" t="s">
        <v>387</v>
      </c>
      <c r="DC5" s="762"/>
      <c r="DD5" s="762"/>
      <c r="DE5" s="762"/>
      <c r="DF5" s="763"/>
      <c r="DG5" s="791" t="s">
        <v>388</v>
      </c>
      <c r="DH5" s="792"/>
      <c r="DI5" s="792"/>
      <c r="DJ5" s="792"/>
      <c r="DK5" s="793"/>
      <c r="DL5" s="791" t="s">
        <v>389</v>
      </c>
      <c r="DM5" s="792"/>
      <c r="DN5" s="792"/>
      <c r="DO5" s="792"/>
      <c r="DP5" s="793"/>
      <c r="DQ5" s="761" t="s">
        <v>390</v>
      </c>
      <c r="DR5" s="762"/>
      <c r="DS5" s="762"/>
      <c r="DT5" s="762"/>
      <c r="DU5" s="763"/>
      <c r="DV5" s="761" t="s">
        <v>381</v>
      </c>
      <c r="DW5" s="762"/>
      <c r="DX5" s="762"/>
      <c r="DY5" s="762"/>
      <c r="DZ5" s="768"/>
      <c r="EA5" s="230"/>
    </row>
    <row r="6" spans="1:131" s="231" customFormat="1" ht="26.25" customHeight="1" thickBot="1" x14ac:dyDescent="0.2">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28"/>
      <c r="BA6" s="228"/>
      <c r="BB6" s="228"/>
      <c r="BC6" s="228"/>
      <c r="BD6" s="228"/>
      <c r="BE6" s="229"/>
      <c r="BF6" s="229"/>
      <c r="BG6" s="229"/>
      <c r="BH6" s="229"/>
      <c r="BI6" s="229"/>
      <c r="BJ6" s="229"/>
      <c r="BK6" s="229"/>
      <c r="BL6" s="229"/>
      <c r="BM6" s="229"/>
      <c r="BN6" s="229"/>
      <c r="BO6" s="229"/>
      <c r="BP6" s="229"/>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0"/>
    </row>
    <row r="7" spans="1:131" s="231" customFormat="1" ht="26.25" customHeight="1" thickTop="1" x14ac:dyDescent="0.15">
      <c r="A7" s="232">
        <v>1</v>
      </c>
      <c r="B7" s="777" t="s">
        <v>391</v>
      </c>
      <c r="C7" s="778"/>
      <c r="D7" s="778"/>
      <c r="E7" s="778"/>
      <c r="F7" s="778"/>
      <c r="G7" s="778"/>
      <c r="H7" s="778"/>
      <c r="I7" s="778"/>
      <c r="J7" s="778"/>
      <c r="K7" s="778"/>
      <c r="L7" s="778"/>
      <c r="M7" s="778"/>
      <c r="N7" s="778"/>
      <c r="O7" s="778"/>
      <c r="P7" s="779"/>
      <c r="Q7" s="780">
        <v>6192</v>
      </c>
      <c r="R7" s="781"/>
      <c r="S7" s="781"/>
      <c r="T7" s="781"/>
      <c r="U7" s="781"/>
      <c r="V7" s="781">
        <v>5530</v>
      </c>
      <c r="W7" s="781"/>
      <c r="X7" s="781"/>
      <c r="Y7" s="781"/>
      <c r="Z7" s="781"/>
      <c r="AA7" s="781">
        <v>662</v>
      </c>
      <c r="AB7" s="781"/>
      <c r="AC7" s="781"/>
      <c r="AD7" s="781"/>
      <c r="AE7" s="782"/>
      <c r="AF7" s="783">
        <v>592</v>
      </c>
      <c r="AG7" s="784"/>
      <c r="AH7" s="784"/>
      <c r="AI7" s="784"/>
      <c r="AJ7" s="785"/>
      <c r="AK7" s="786">
        <v>218</v>
      </c>
      <c r="AL7" s="787"/>
      <c r="AM7" s="787"/>
      <c r="AN7" s="787"/>
      <c r="AO7" s="787"/>
      <c r="AP7" s="787">
        <v>4502</v>
      </c>
      <c r="AQ7" s="787"/>
      <c r="AR7" s="787"/>
      <c r="AS7" s="787"/>
      <c r="AT7" s="787"/>
      <c r="AU7" s="788"/>
      <c r="AV7" s="788"/>
      <c r="AW7" s="788"/>
      <c r="AX7" s="788"/>
      <c r="AY7" s="789"/>
      <c r="AZ7" s="228"/>
      <c r="BA7" s="228"/>
      <c r="BB7" s="228"/>
      <c r="BC7" s="228"/>
      <c r="BD7" s="228"/>
      <c r="BE7" s="229"/>
      <c r="BF7" s="229"/>
      <c r="BG7" s="229"/>
      <c r="BH7" s="229"/>
      <c r="BI7" s="229"/>
      <c r="BJ7" s="229"/>
      <c r="BK7" s="229"/>
      <c r="BL7" s="229"/>
      <c r="BM7" s="229"/>
      <c r="BN7" s="229"/>
      <c r="BO7" s="229"/>
      <c r="BP7" s="229"/>
      <c r="BQ7" s="232">
        <v>1</v>
      </c>
      <c r="BR7" s="233"/>
      <c r="BS7" s="774"/>
      <c r="BT7" s="775"/>
      <c r="BU7" s="775"/>
      <c r="BV7" s="775"/>
      <c r="BW7" s="775"/>
      <c r="BX7" s="775"/>
      <c r="BY7" s="775"/>
      <c r="BZ7" s="775"/>
      <c r="CA7" s="775"/>
      <c r="CB7" s="775"/>
      <c r="CC7" s="775"/>
      <c r="CD7" s="775"/>
      <c r="CE7" s="775"/>
      <c r="CF7" s="775"/>
      <c r="CG7" s="790"/>
      <c r="CH7" s="771"/>
      <c r="CI7" s="772"/>
      <c r="CJ7" s="772"/>
      <c r="CK7" s="772"/>
      <c r="CL7" s="773"/>
      <c r="CM7" s="771"/>
      <c r="CN7" s="772"/>
      <c r="CO7" s="772"/>
      <c r="CP7" s="772"/>
      <c r="CQ7" s="773"/>
      <c r="CR7" s="771"/>
      <c r="CS7" s="772"/>
      <c r="CT7" s="772"/>
      <c r="CU7" s="772"/>
      <c r="CV7" s="773"/>
      <c r="CW7" s="771"/>
      <c r="CX7" s="772"/>
      <c r="CY7" s="772"/>
      <c r="CZ7" s="772"/>
      <c r="DA7" s="773"/>
      <c r="DB7" s="771"/>
      <c r="DC7" s="772"/>
      <c r="DD7" s="772"/>
      <c r="DE7" s="772"/>
      <c r="DF7" s="773"/>
      <c r="DG7" s="771"/>
      <c r="DH7" s="772"/>
      <c r="DI7" s="772"/>
      <c r="DJ7" s="772"/>
      <c r="DK7" s="773"/>
      <c r="DL7" s="771"/>
      <c r="DM7" s="772"/>
      <c r="DN7" s="772"/>
      <c r="DO7" s="772"/>
      <c r="DP7" s="773"/>
      <c r="DQ7" s="771"/>
      <c r="DR7" s="772"/>
      <c r="DS7" s="772"/>
      <c r="DT7" s="772"/>
      <c r="DU7" s="773"/>
      <c r="DV7" s="774"/>
      <c r="DW7" s="775"/>
      <c r="DX7" s="775"/>
      <c r="DY7" s="775"/>
      <c r="DZ7" s="776"/>
      <c r="EA7" s="230"/>
    </row>
    <row r="8" spans="1:131" s="231" customFormat="1" ht="26.25" customHeight="1" x14ac:dyDescent="0.15">
      <c r="A8" s="234">
        <v>2</v>
      </c>
      <c r="B8" s="808"/>
      <c r="C8" s="809"/>
      <c r="D8" s="809"/>
      <c r="E8" s="809"/>
      <c r="F8" s="809"/>
      <c r="G8" s="809"/>
      <c r="H8" s="809"/>
      <c r="I8" s="809"/>
      <c r="J8" s="809"/>
      <c r="K8" s="809"/>
      <c r="L8" s="809"/>
      <c r="M8" s="809"/>
      <c r="N8" s="809"/>
      <c r="O8" s="809"/>
      <c r="P8" s="810"/>
      <c r="Q8" s="811"/>
      <c r="R8" s="812"/>
      <c r="S8" s="812"/>
      <c r="T8" s="812"/>
      <c r="U8" s="812"/>
      <c r="V8" s="812"/>
      <c r="W8" s="812"/>
      <c r="X8" s="812"/>
      <c r="Y8" s="812"/>
      <c r="Z8" s="812"/>
      <c r="AA8" s="812"/>
      <c r="AB8" s="812"/>
      <c r="AC8" s="812"/>
      <c r="AD8" s="812"/>
      <c r="AE8" s="813"/>
      <c r="AF8" s="814"/>
      <c r="AG8" s="815"/>
      <c r="AH8" s="815"/>
      <c r="AI8" s="815"/>
      <c r="AJ8" s="816"/>
      <c r="AK8" s="797"/>
      <c r="AL8" s="798"/>
      <c r="AM8" s="798"/>
      <c r="AN8" s="798"/>
      <c r="AO8" s="798"/>
      <c r="AP8" s="798"/>
      <c r="AQ8" s="798"/>
      <c r="AR8" s="798"/>
      <c r="AS8" s="798"/>
      <c r="AT8" s="798"/>
      <c r="AU8" s="799"/>
      <c r="AV8" s="799"/>
      <c r="AW8" s="799"/>
      <c r="AX8" s="799"/>
      <c r="AY8" s="800"/>
      <c r="AZ8" s="228"/>
      <c r="BA8" s="228"/>
      <c r="BB8" s="228"/>
      <c r="BC8" s="228"/>
      <c r="BD8" s="228"/>
      <c r="BE8" s="229"/>
      <c r="BF8" s="229"/>
      <c r="BG8" s="229"/>
      <c r="BH8" s="229"/>
      <c r="BI8" s="229"/>
      <c r="BJ8" s="229"/>
      <c r="BK8" s="229"/>
      <c r="BL8" s="229"/>
      <c r="BM8" s="229"/>
      <c r="BN8" s="229"/>
      <c r="BO8" s="229"/>
      <c r="BP8" s="229"/>
      <c r="BQ8" s="234">
        <v>2</v>
      </c>
      <c r="BR8" s="235"/>
      <c r="BS8" s="801"/>
      <c r="BT8" s="802"/>
      <c r="BU8" s="802"/>
      <c r="BV8" s="802"/>
      <c r="BW8" s="802"/>
      <c r="BX8" s="802"/>
      <c r="BY8" s="802"/>
      <c r="BZ8" s="802"/>
      <c r="CA8" s="802"/>
      <c r="CB8" s="802"/>
      <c r="CC8" s="802"/>
      <c r="CD8" s="802"/>
      <c r="CE8" s="802"/>
      <c r="CF8" s="802"/>
      <c r="CG8" s="803"/>
      <c r="CH8" s="804"/>
      <c r="CI8" s="805"/>
      <c r="CJ8" s="805"/>
      <c r="CK8" s="805"/>
      <c r="CL8" s="806"/>
      <c r="CM8" s="804"/>
      <c r="CN8" s="805"/>
      <c r="CO8" s="805"/>
      <c r="CP8" s="805"/>
      <c r="CQ8" s="806"/>
      <c r="CR8" s="804"/>
      <c r="CS8" s="805"/>
      <c r="CT8" s="805"/>
      <c r="CU8" s="805"/>
      <c r="CV8" s="806"/>
      <c r="CW8" s="804"/>
      <c r="CX8" s="805"/>
      <c r="CY8" s="805"/>
      <c r="CZ8" s="805"/>
      <c r="DA8" s="806"/>
      <c r="DB8" s="804"/>
      <c r="DC8" s="805"/>
      <c r="DD8" s="805"/>
      <c r="DE8" s="805"/>
      <c r="DF8" s="806"/>
      <c r="DG8" s="804"/>
      <c r="DH8" s="805"/>
      <c r="DI8" s="805"/>
      <c r="DJ8" s="805"/>
      <c r="DK8" s="806"/>
      <c r="DL8" s="804"/>
      <c r="DM8" s="805"/>
      <c r="DN8" s="805"/>
      <c r="DO8" s="805"/>
      <c r="DP8" s="806"/>
      <c r="DQ8" s="804"/>
      <c r="DR8" s="805"/>
      <c r="DS8" s="805"/>
      <c r="DT8" s="805"/>
      <c r="DU8" s="806"/>
      <c r="DV8" s="801"/>
      <c r="DW8" s="802"/>
      <c r="DX8" s="802"/>
      <c r="DY8" s="802"/>
      <c r="DZ8" s="807"/>
      <c r="EA8" s="230"/>
    </row>
    <row r="9" spans="1:131" s="231" customFormat="1" ht="26.25" customHeight="1" x14ac:dyDescent="0.15">
      <c r="A9" s="234">
        <v>3</v>
      </c>
      <c r="B9" s="808"/>
      <c r="C9" s="809"/>
      <c r="D9" s="809"/>
      <c r="E9" s="809"/>
      <c r="F9" s="809"/>
      <c r="G9" s="809"/>
      <c r="H9" s="809"/>
      <c r="I9" s="809"/>
      <c r="J9" s="809"/>
      <c r="K9" s="809"/>
      <c r="L9" s="809"/>
      <c r="M9" s="809"/>
      <c r="N9" s="809"/>
      <c r="O9" s="809"/>
      <c r="P9" s="810"/>
      <c r="Q9" s="811"/>
      <c r="R9" s="812"/>
      <c r="S9" s="812"/>
      <c r="T9" s="812"/>
      <c r="U9" s="812"/>
      <c r="V9" s="812"/>
      <c r="W9" s="812"/>
      <c r="X9" s="812"/>
      <c r="Y9" s="812"/>
      <c r="Z9" s="812"/>
      <c r="AA9" s="812"/>
      <c r="AB9" s="812"/>
      <c r="AC9" s="812"/>
      <c r="AD9" s="812"/>
      <c r="AE9" s="813"/>
      <c r="AF9" s="814"/>
      <c r="AG9" s="815"/>
      <c r="AH9" s="815"/>
      <c r="AI9" s="815"/>
      <c r="AJ9" s="816"/>
      <c r="AK9" s="797"/>
      <c r="AL9" s="798"/>
      <c r="AM9" s="798"/>
      <c r="AN9" s="798"/>
      <c r="AO9" s="798"/>
      <c r="AP9" s="798"/>
      <c r="AQ9" s="798"/>
      <c r="AR9" s="798"/>
      <c r="AS9" s="798"/>
      <c r="AT9" s="798"/>
      <c r="AU9" s="799"/>
      <c r="AV9" s="799"/>
      <c r="AW9" s="799"/>
      <c r="AX9" s="799"/>
      <c r="AY9" s="800"/>
      <c r="AZ9" s="228"/>
      <c r="BA9" s="228"/>
      <c r="BB9" s="228"/>
      <c r="BC9" s="228"/>
      <c r="BD9" s="228"/>
      <c r="BE9" s="229"/>
      <c r="BF9" s="229"/>
      <c r="BG9" s="229"/>
      <c r="BH9" s="229"/>
      <c r="BI9" s="229"/>
      <c r="BJ9" s="229"/>
      <c r="BK9" s="229"/>
      <c r="BL9" s="229"/>
      <c r="BM9" s="229"/>
      <c r="BN9" s="229"/>
      <c r="BO9" s="229"/>
      <c r="BP9" s="229"/>
      <c r="BQ9" s="234">
        <v>3</v>
      </c>
      <c r="BR9" s="235"/>
      <c r="BS9" s="801"/>
      <c r="BT9" s="802"/>
      <c r="BU9" s="802"/>
      <c r="BV9" s="802"/>
      <c r="BW9" s="802"/>
      <c r="BX9" s="802"/>
      <c r="BY9" s="802"/>
      <c r="BZ9" s="802"/>
      <c r="CA9" s="802"/>
      <c r="CB9" s="802"/>
      <c r="CC9" s="802"/>
      <c r="CD9" s="802"/>
      <c r="CE9" s="802"/>
      <c r="CF9" s="802"/>
      <c r="CG9" s="803"/>
      <c r="CH9" s="804"/>
      <c r="CI9" s="805"/>
      <c r="CJ9" s="805"/>
      <c r="CK9" s="805"/>
      <c r="CL9" s="806"/>
      <c r="CM9" s="804"/>
      <c r="CN9" s="805"/>
      <c r="CO9" s="805"/>
      <c r="CP9" s="805"/>
      <c r="CQ9" s="806"/>
      <c r="CR9" s="804"/>
      <c r="CS9" s="805"/>
      <c r="CT9" s="805"/>
      <c r="CU9" s="805"/>
      <c r="CV9" s="806"/>
      <c r="CW9" s="804"/>
      <c r="CX9" s="805"/>
      <c r="CY9" s="805"/>
      <c r="CZ9" s="805"/>
      <c r="DA9" s="806"/>
      <c r="DB9" s="804"/>
      <c r="DC9" s="805"/>
      <c r="DD9" s="805"/>
      <c r="DE9" s="805"/>
      <c r="DF9" s="806"/>
      <c r="DG9" s="804"/>
      <c r="DH9" s="805"/>
      <c r="DI9" s="805"/>
      <c r="DJ9" s="805"/>
      <c r="DK9" s="806"/>
      <c r="DL9" s="804"/>
      <c r="DM9" s="805"/>
      <c r="DN9" s="805"/>
      <c r="DO9" s="805"/>
      <c r="DP9" s="806"/>
      <c r="DQ9" s="804"/>
      <c r="DR9" s="805"/>
      <c r="DS9" s="805"/>
      <c r="DT9" s="805"/>
      <c r="DU9" s="806"/>
      <c r="DV9" s="801"/>
      <c r="DW9" s="802"/>
      <c r="DX9" s="802"/>
      <c r="DY9" s="802"/>
      <c r="DZ9" s="807"/>
      <c r="EA9" s="230"/>
    </row>
    <row r="10" spans="1:131" s="231" customFormat="1" ht="26.25" customHeight="1" x14ac:dyDescent="0.15">
      <c r="A10" s="234">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28"/>
      <c r="BA10" s="228"/>
      <c r="BB10" s="228"/>
      <c r="BC10" s="228"/>
      <c r="BD10" s="228"/>
      <c r="BE10" s="229"/>
      <c r="BF10" s="229"/>
      <c r="BG10" s="229"/>
      <c r="BH10" s="229"/>
      <c r="BI10" s="229"/>
      <c r="BJ10" s="229"/>
      <c r="BK10" s="229"/>
      <c r="BL10" s="229"/>
      <c r="BM10" s="229"/>
      <c r="BN10" s="229"/>
      <c r="BO10" s="229"/>
      <c r="BP10" s="229"/>
      <c r="BQ10" s="234">
        <v>4</v>
      </c>
      <c r="BR10" s="235"/>
      <c r="BS10" s="801"/>
      <c r="BT10" s="802"/>
      <c r="BU10" s="802"/>
      <c r="BV10" s="802"/>
      <c r="BW10" s="802"/>
      <c r="BX10" s="802"/>
      <c r="BY10" s="802"/>
      <c r="BZ10" s="802"/>
      <c r="CA10" s="802"/>
      <c r="CB10" s="802"/>
      <c r="CC10" s="802"/>
      <c r="CD10" s="802"/>
      <c r="CE10" s="802"/>
      <c r="CF10" s="802"/>
      <c r="CG10" s="803"/>
      <c r="CH10" s="804"/>
      <c r="CI10" s="805"/>
      <c r="CJ10" s="805"/>
      <c r="CK10" s="805"/>
      <c r="CL10" s="806"/>
      <c r="CM10" s="804"/>
      <c r="CN10" s="805"/>
      <c r="CO10" s="805"/>
      <c r="CP10" s="805"/>
      <c r="CQ10" s="806"/>
      <c r="CR10" s="804"/>
      <c r="CS10" s="805"/>
      <c r="CT10" s="805"/>
      <c r="CU10" s="805"/>
      <c r="CV10" s="806"/>
      <c r="CW10" s="804"/>
      <c r="CX10" s="805"/>
      <c r="CY10" s="805"/>
      <c r="CZ10" s="805"/>
      <c r="DA10" s="806"/>
      <c r="DB10" s="804"/>
      <c r="DC10" s="805"/>
      <c r="DD10" s="805"/>
      <c r="DE10" s="805"/>
      <c r="DF10" s="806"/>
      <c r="DG10" s="804"/>
      <c r="DH10" s="805"/>
      <c r="DI10" s="805"/>
      <c r="DJ10" s="805"/>
      <c r="DK10" s="806"/>
      <c r="DL10" s="804"/>
      <c r="DM10" s="805"/>
      <c r="DN10" s="805"/>
      <c r="DO10" s="805"/>
      <c r="DP10" s="806"/>
      <c r="DQ10" s="804"/>
      <c r="DR10" s="805"/>
      <c r="DS10" s="805"/>
      <c r="DT10" s="805"/>
      <c r="DU10" s="806"/>
      <c r="DV10" s="801"/>
      <c r="DW10" s="802"/>
      <c r="DX10" s="802"/>
      <c r="DY10" s="802"/>
      <c r="DZ10" s="807"/>
      <c r="EA10" s="230"/>
    </row>
    <row r="11" spans="1:131" s="231" customFormat="1" ht="26.25" customHeight="1" x14ac:dyDescent="0.15">
      <c r="A11" s="234">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28"/>
      <c r="BA11" s="228"/>
      <c r="BB11" s="228"/>
      <c r="BC11" s="228"/>
      <c r="BD11" s="228"/>
      <c r="BE11" s="229"/>
      <c r="BF11" s="229"/>
      <c r="BG11" s="229"/>
      <c r="BH11" s="229"/>
      <c r="BI11" s="229"/>
      <c r="BJ11" s="229"/>
      <c r="BK11" s="229"/>
      <c r="BL11" s="229"/>
      <c r="BM11" s="229"/>
      <c r="BN11" s="229"/>
      <c r="BO11" s="229"/>
      <c r="BP11" s="229"/>
      <c r="BQ11" s="234">
        <v>5</v>
      </c>
      <c r="BR11" s="235"/>
      <c r="BS11" s="801"/>
      <c r="BT11" s="802"/>
      <c r="BU11" s="802"/>
      <c r="BV11" s="802"/>
      <c r="BW11" s="802"/>
      <c r="BX11" s="802"/>
      <c r="BY11" s="802"/>
      <c r="BZ11" s="802"/>
      <c r="CA11" s="802"/>
      <c r="CB11" s="802"/>
      <c r="CC11" s="802"/>
      <c r="CD11" s="802"/>
      <c r="CE11" s="802"/>
      <c r="CF11" s="802"/>
      <c r="CG11" s="803"/>
      <c r="CH11" s="804"/>
      <c r="CI11" s="805"/>
      <c r="CJ11" s="805"/>
      <c r="CK11" s="805"/>
      <c r="CL11" s="806"/>
      <c r="CM11" s="804"/>
      <c r="CN11" s="805"/>
      <c r="CO11" s="805"/>
      <c r="CP11" s="805"/>
      <c r="CQ11" s="806"/>
      <c r="CR11" s="804"/>
      <c r="CS11" s="805"/>
      <c r="CT11" s="805"/>
      <c r="CU11" s="805"/>
      <c r="CV11" s="806"/>
      <c r="CW11" s="804"/>
      <c r="CX11" s="805"/>
      <c r="CY11" s="805"/>
      <c r="CZ11" s="805"/>
      <c r="DA11" s="806"/>
      <c r="DB11" s="804"/>
      <c r="DC11" s="805"/>
      <c r="DD11" s="805"/>
      <c r="DE11" s="805"/>
      <c r="DF11" s="806"/>
      <c r="DG11" s="804"/>
      <c r="DH11" s="805"/>
      <c r="DI11" s="805"/>
      <c r="DJ11" s="805"/>
      <c r="DK11" s="806"/>
      <c r="DL11" s="804"/>
      <c r="DM11" s="805"/>
      <c r="DN11" s="805"/>
      <c r="DO11" s="805"/>
      <c r="DP11" s="806"/>
      <c r="DQ11" s="804"/>
      <c r="DR11" s="805"/>
      <c r="DS11" s="805"/>
      <c r="DT11" s="805"/>
      <c r="DU11" s="806"/>
      <c r="DV11" s="801"/>
      <c r="DW11" s="802"/>
      <c r="DX11" s="802"/>
      <c r="DY11" s="802"/>
      <c r="DZ11" s="807"/>
      <c r="EA11" s="230"/>
    </row>
    <row r="12" spans="1:131" s="231" customFormat="1" ht="26.25" customHeight="1" x14ac:dyDescent="0.15">
      <c r="A12" s="234">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28"/>
      <c r="BA12" s="228"/>
      <c r="BB12" s="228"/>
      <c r="BC12" s="228"/>
      <c r="BD12" s="228"/>
      <c r="BE12" s="229"/>
      <c r="BF12" s="229"/>
      <c r="BG12" s="229"/>
      <c r="BH12" s="229"/>
      <c r="BI12" s="229"/>
      <c r="BJ12" s="229"/>
      <c r="BK12" s="229"/>
      <c r="BL12" s="229"/>
      <c r="BM12" s="229"/>
      <c r="BN12" s="229"/>
      <c r="BO12" s="229"/>
      <c r="BP12" s="229"/>
      <c r="BQ12" s="234">
        <v>6</v>
      </c>
      <c r="BR12" s="235"/>
      <c r="BS12" s="801"/>
      <c r="BT12" s="802"/>
      <c r="BU12" s="802"/>
      <c r="BV12" s="802"/>
      <c r="BW12" s="802"/>
      <c r="BX12" s="802"/>
      <c r="BY12" s="802"/>
      <c r="BZ12" s="802"/>
      <c r="CA12" s="802"/>
      <c r="CB12" s="802"/>
      <c r="CC12" s="802"/>
      <c r="CD12" s="802"/>
      <c r="CE12" s="802"/>
      <c r="CF12" s="802"/>
      <c r="CG12" s="803"/>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1"/>
      <c r="DW12" s="802"/>
      <c r="DX12" s="802"/>
      <c r="DY12" s="802"/>
      <c r="DZ12" s="807"/>
      <c r="EA12" s="230"/>
    </row>
    <row r="13" spans="1:131" s="231" customFormat="1" ht="26.25" customHeight="1" x14ac:dyDescent="0.15">
      <c r="A13" s="234">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28"/>
      <c r="BA13" s="228"/>
      <c r="BB13" s="228"/>
      <c r="BC13" s="228"/>
      <c r="BD13" s="228"/>
      <c r="BE13" s="229"/>
      <c r="BF13" s="229"/>
      <c r="BG13" s="229"/>
      <c r="BH13" s="229"/>
      <c r="BI13" s="229"/>
      <c r="BJ13" s="229"/>
      <c r="BK13" s="229"/>
      <c r="BL13" s="229"/>
      <c r="BM13" s="229"/>
      <c r="BN13" s="229"/>
      <c r="BO13" s="229"/>
      <c r="BP13" s="229"/>
      <c r="BQ13" s="234">
        <v>7</v>
      </c>
      <c r="BR13" s="235"/>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0"/>
    </row>
    <row r="14" spans="1:131" s="231" customFormat="1" ht="26.25" customHeight="1" x14ac:dyDescent="0.15">
      <c r="A14" s="234">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28"/>
      <c r="BA14" s="228"/>
      <c r="BB14" s="228"/>
      <c r="BC14" s="228"/>
      <c r="BD14" s="228"/>
      <c r="BE14" s="229"/>
      <c r="BF14" s="229"/>
      <c r="BG14" s="229"/>
      <c r="BH14" s="229"/>
      <c r="BI14" s="229"/>
      <c r="BJ14" s="229"/>
      <c r="BK14" s="229"/>
      <c r="BL14" s="229"/>
      <c r="BM14" s="229"/>
      <c r="BN14" s="229"/>
      <c r="BO14" s="229"/>
      <c r="BP14" s="229"/>
      <c r="BQ14" s="234">
        <v>8</v>
      </c>
      <c r="BR14" s="235"/>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0"/>
    </row>
    <row r="15" spans="1:131" s="231" customFormat="1" ht="26.25" customHeight="1" x14ac:dyDescent="0.15">
      <c r="A15" s="234">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28"/>
      <c r="BA15" s="228"/>
      <c r="BB15" s="228"/>
      <c r="BC15" s="228"/>
      <c r="BD15" s="228"/>
      <c r="BE15" s="229"/>
      <c r="BF15" s="229"/>
      <c r="BG15" s="229"/>
      <c r="BH15" s="229"/>
      <c r="BI15" s="229"/>
      <c r="BJ15" s="229"/>
      <c r="BK15" s="229"/>
      <c r="BL15" s="229"/>
      <c r="BM15" s="229"/>
      <c r="BN15" s="229"/>
      <c r="BO15" s="229"/>
      <c r="BP15" s="229"/>
      <c r="BQ15" s="234">
        <v>9</v>
      </c>
      <c r="BR15" s="235"/>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0"/>
    </row>
    <row r="16" spans="1:131" s="231" customFormat="1" ht="26.25" customHeight="1" x14ac:dyDescent="0.15">
      <c r="A16" s="234">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28"/>
      <c r="BA16" s="228"/>
      <c r="BB16" s="228"/>
      <c r="BC16" s="228"/>
      <c r="BD16" s="228"/>
      <c r="BE16" s="229"/>
      <c r="BF16" s="229"/>
      <c r="BG16" s="229"/>
      <c r="BH16" s="229"/>
      <c r="BI16" s="229"/>
      <c r="BJ16" s="229"/>
      <c r="BK16" s="229"/>
      <c r="BL16" s="229"/>
      <c r="BM16" s="229"/>
      <c r="BN16" s="229"/>
      <c r="BO16" s="229"/>
      <c r="BP16" s="229"/>
      <c r="BQ16" s="234">
        <v>10</v>
      </c>
      <c r="BR16" s="235"/>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0"/>
    </row>
    <row r="17" spans="1:131" s="231" customFormat="1" ht="26.25" customHeight="1" x14ac:dyDescent="0.15">
      <c r="A17" s="234">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28"/>
      <c r="BA17" s="228"/>
      <c r="BB17" s="228"/>
      <c r="BC17" s="228"/>
      <c r="BD17" s="228"/>
      <c r="BE17" s="229"/>
      <c r="BF17" s="229"/>
      <c r="BG17" s="229"/>
      <c r="BH17" s="229"/>
      <c r="BI17" s="229"/>
      <c r="BJ17" s="229"/>
      <c r="BK17" s="229"/>
      <c r="BL17" s="229"/>
      <c r="BM17" s="229"/>
      <c r="BN17" s="229"/>
      <c r="BO17" s="229"/>
      <c r="BP17" s="229"/>
      <c r="BQ17" s="234">
        <v>11</v>
      </c>
      <c r="BR17" s="235"/>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0"/>
    </row>
    <row r="18" spans="1:131" s="231" customFormat="1" ht="26.25" customHeight="1" x14ac:dyDescent="0.15">
      <c r="A18" s="234">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28"/>
      <c r="BA18" s="228"/>
      <c r="BB18" s="228"/>
      <c r="BC18" s="228"/>
      <c r="BD18" s="228"/>
      <c r="BE18" s="229"/>
      <c r="BF18" s="229"/>
      <c r="BG18" s="229"/>
      <c r="BH18" s="229"/>
      <c r="BI18" s="229"/>
      <c r="BJ18" s="229"/>
      <c r="BK18" s="229"/>
      <c r="BL18" s="229"/>
      <c r="BM18" s="229"/>
      <c r="BN18" s="229"/>
      <c r="BO18" s="229"/>
      <c r="BP18" s="229"/>
      <c r="BQ18" s="234">
        <v>12</v>
      </c>
      <c r="BR18" s="235"/>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0"/>
    </row>
    <row r="19" spans="1:131" s="231" customFormat="1" ht="26.25" customHeight="1" x14ac:dyDescent="0.15">
      <c r="A19" s="234">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28"/>
      <c r="BA19" s="228"/>
      <c r="BB19" s="228"/>
      <c r="BC19" s="228"/>
      <c r="BD19" s="228"/>
      <c r="BE19" s="229"/>
      <c r="BF19" s="229"/>
      <c r="BG19" s="229"/>
      <c r="BH19" s="229"/>
      <c r="BI19" s="229"/>
      <c r="BJ19" s="229"/>
      <c r="BK19" s="229"/>
      <c r="BL19" s="229"/>
      <c r="BM19" s="229"/>
      <c r="BN19" s="229"/>
      <c r="BO19" s="229"/>
      <c r="BP19" s="229"/>
      <c r="BQ19" s="234">
        <v>13</v>
      </c>
      <c r="BR19" s="235"/>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0"/>
    </row>
    <row r="20" spans="1:131" s="231" customFormat="1" ht="26.25" customHeight="1" x14ac:dyDescent="0.15">
      <c r="A20" s="234">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28"/>
      <c r="BA20" s="228"/>
      <c r="BB20" s="228"/>
      <c r="BC20" s="228"/>
      <c r="BD20" s="228"/>
      <c r="BE20" s="229"/>
      <c r="BF20" s="229"/>
      <c r="BG20" s="229"/>
      <c r="BH20" s="229"/>
      <c r="BI20" s="229"/>
      <c r="BJ20" s="229"/>
      <c r="BK20" s="229"/>
      <c r="BL20" s="229"/>
      <c r="BM20" s="229"/>
      <c r="BN20" s="229"/>
      <c r="BO20" s="229"/>
      <c r="BP20" s="229"/>
      <c r="BQ20" s="234">
        <v>14</v>
      </c>
      <c r="BR20" s="235"/>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0"/>
    </row>
    <row r="21" spans="1:131" s="231" customFormat="1" ht="26.25" customHeight="1" thickBot="1" x14ac:dyDescent="0.2">
      <c r="A21" s="234">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28"/>
      <c r="BA21" s="228"/>
      <c r="BB21" s="228"/>
      <c r="BC21" s="228"/>
      <c r="BD21" s="228"/>
      <c r="BE21" s="229"/>
      <c r="BF21" s="229"/>
      <c r="BG21" s="229"/>
      <c r="BH21" s="229"/>
      <c r="BI21" s="229"/>
      <c r="BJ21" s="229"/>
      <c r="BK21" s="229"/>
      <c r="BL21" s="229"/>
      <c r="BM21" s="229"/>
      <c r="BN21" s="229"/>
      <c r="BO21" s="229"/>
      <c r="BP21" s="229"/>
      <c r="BQ21" s="234">
        <v>15</v>
      </c>
      <c r="BR21" s="235"/>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0"/>
    </row>
    <row r="22" spans="1:131" s="231" customFormat="1" ht="26.25" customHeight="1" x14ac:dyDescent="0.15">
      <c r="A22" s="234">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392</v>
      </c>
      <c r="BA22" s="834"/>
      <c r="BB22" s="834"/>
      <c r="BC22" s="834"/>
      <c r="BD22" s="835"/>
      <c r="BE22" s="229"/>
      <c r="BF22" s="229"/>
      <c r="BG22" s="229"/>
      <c r="BH22" s="229"/>
      <c r="BI22" s="229"/>
      <c r="BJ22" s="229"/>
      <c r="BK22" s="229"/>
      <c r="BL22" s="229"/>
      <c r="BM22" s="229"/>
      <c r="BN22" s="229"/>
      <c r="BO22" s="229"/>
      <c r="BP22" s="229"/>
      <c r="BQ22" s="234">
        <v>16</v>
      </c>
      <c r="BR22" s="235"/>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0"/>
    </row>
    <row r="23" spans="1:131" s="231" customFormat="1" ht="26.25" customHeight="1" thickBot="1" x14ac:dyDescent="0.2">
      <c r="A23" s="236" t="s">
        <v>393</v>
      </c>
      <c r="B23" s="817" t="s">
        <v>394</v>
      </c>
      <c r="C23" s="818"/>
      <c r="D23" s="818"/>
      <c r="E23" s="818"/>
      <c r="F23" s="818"/>
      <c r="G23" s="818"/>
      <c r="H23" s="818"/>
      <c r="I23" s="818"/>
      <c r="J23" s="818"/>
      <c r="K23" s="818"/>
      <c r="L23" s="818"/>
      <c r="M23" s="818"/>
      <c r="N23" s="818"/>
      <c r="O23" s="818"/>
      <c r="P23" s="819"/>
      <c r="Q23" s="820">
        <v>6192</v>
      </c>
      <c r="R23" s="821"/>
      <c r="S23" s="821"/>
      <c r="T23" s="821"/>
      <c r="U23" s="821"/>
      <c r="V23" s="821">
        <v>5530</v>
      </c>
      <c r="W23" s="821"/>
      <c r="X23" s="821"/>
      <c r="Y23" s="821"/>
      <c r="Z23" s="821"/>
      <c r="AA23" s="821">
        <v>662</v>
      </c>
      <c r="AB23" s="821"/>
      <c r="AC23" s="821"/>
      <c r="AD23" s="821"/>
      <c r="AE23" s="822"/>
      <c r="AF23" s="823">
        <v>592</v>
      </c>
      <c r="AG23" s="821"/>
      <c r="AH23" s="821"/>
      <c r="AI23" s="821"/>
      <c r="AJ23" s="824"/>
      <c r="AK23" s="825"/>
      <c r="AL23" s="826"/>
      <c r="AM23" s="826"/>
      <c r="AN23" s="826"/>
      <c r="AO23" s="826"/>
      <c r="AP23" s="821">
        <v>4502</v>
      </c>
      <c r="AQ23" s="821"/>
      <c r="AR23" s="821"/>
      <c r="AS23" s="821"/>
      <c r="AT23" s="821"/>
      <c r="AU23" s="837"/>
      <c r="AV23" s="837"/>
      <c r="AW23" s="837"/>
      <c r="AX23" s="837"/>
      <c r="AY23" s="838"/>
      <c r="AZ23" s="839" t="s">
        <v>126</v>
      </c>
      <c r="BA23" s="840"/>
      <c r="BB23" s="840"/>
      <c r="BC23" s="840"/>
      <c r="BD23" s="841"/>
      <c r="BE23" s="229"/>
      <c r="BF23" s="229"/>
      <c r="BG23" s="229"/>
      <c r="BH23" s="229"/>
      <c r="BI23" s="229"/>
      <c r="BJ23" s="229"/>
      <c r="BK23" s="229"/>
      <c r="BL23" s="229"/>
      <c r="BM23" s="229"/>
      <c r="BN23" s="229"/>
      <c r="BO23" s="229"/>
      <c r="BP23" s="229"/>
      <c r="BQ23" s="234">
        <v>17</v>
      </c>
      <c r="BR23" s="235"/>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0"/>
    </row>
    <row r="24" spans="1:131" s="231" customFormat="1" ht="26.25" customHeight="1" x14ac:dyDescent="0.15">
      <c r="A24" s="836" t="s">
        <v>395</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28"/>
      <c r="BA24" s="228"/>
      <c r="BB24" s="228"/>
      <c r="BC24" s="228"/>
      <c r="BD24" s="228"/>
      <c r="BE24" s="229"/>
      <c r="BF24" s="229"/>
      <c r="BG24" s="229"/>
      <c r="BH24" s="229"/>
      <c r="BI24" s="229"/>
      <c r="BJ24" s="229"/>
      <c r="BK24" s="229"/>
      <c r="BL24" s="229"/>
      <c r="BM24" s="229"/>
      <c r="BN24" s="229"/>
      <c r="BO24" s="229"/>
      <c r="BP24" s="229"/>
      <c r="BQ24" s="234">
        <v>18</v>
      </c>
      <c r="BR24" s="235"/>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0"/>
    </row>
    <row r="25" spans="1:131" ht="26.25" customHeight="1" thickBot="1" x14ac:dyDescent="0.2">
      <c r="A25" s="753" t="s">
        <v>396</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28"/>
      <c r="BK25" s="228"/>
      <c r="BL25" s="228"/>
      <c r="BM25" s="228"/>
      <c r="BN25" s="228"/>
      <c r="BO25" s="237"/>
      <c r="BP25" s="237"/>
      <c r="BQ25" s="234">
        <v>19</v>
      </c>
      <c r="BR25" s="235"/>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26"/>
    </row>
    <row r="26" spans="1:131" ht="26.25" customHeight="1" x14ac:dyDescent="0.15">
      <c r="A26" s="755" t="s">
        <v>374</v>
      </c>
      <c r="B26" s="756"/>
      <c r="C26" s="756"/>
      <c r="D26" s="756"/>
      <c r="E26" s="756"/>
      <c r="F26" s="756"/>
      <c r="G26" s="756"/>
      <c r="H26" s="756"/>
      <c r="I26" s="756"/>
      <c r="J26" s="756"/>
      <c r="K26" s="756"/>
      <c r="L26" s="756"/>
      <c r="M26" s="756"/>
      <c r="N26" s="756"/>
      <c r="O26" s="756"/>
      <c r="P26" s="757"/>
      <c r="Q26" s="761" t="s">
        <v>397</v>
      </c>
      <c r="R26" s="762"/>
      <c r="S26" s="762"/>
      <c r="T26" s="762"/>
      <c r="U26" s="763"/>
      <c r="V26" s="761" t="s">
        <v>398</v>
      </c>
      <c r="W26" s="762"/>
      <c r="X26" s="762"/>
      <c r="Y26" s="762"/>
      <c r="Z26" s="763"/>
      <c r="AA26" s="761" t="s">
        <v>399</v>
      </c>
      <c r="AB26" s="762"/>
      <c r="AC26" s="762"/>
      <c r="AD26" s="762"/>
      <c r="AE26" s="762"/>
      <c r="AF26" s="842" t="s">
        <v>400</v>
      </c>
      <c r="AG26" s="843"/>
      <c r="AH26" s="843"/>
      <c r="AI26" s="843"/>
      <c r="AJ26" s="844"/>
      <c r="AK26" s="762" t="s">
        <v>401</v>
      </c>
      <c r="AL26" s="762"/>
      <c r="AM26" s="762"/>
      <c r="AN26" s="762"/>
      <c r="AO26" s="763"/>
      <c r="AP26" s="761" t="s">
        <v>402</v>
      </c>
      <c r="AQ26" s="762"/>
      <c r="AR26" s="762"/>
      <c r="AS26" s="762"/>
      <c r="AT26" s="763"/>
      <c r="AU26" s="761" t="s">
        <v>403</v>
      </c>
      <c r="AV26" s="762"/>
      <c r="AW26" s="762"/>
      <c r="AX26" s="762"/>
      <c r="AY26" s="763"/>
      <c r="AZ26" s="761" t="s">
        <v>404</v>
      </c>
      <c r="BA26" s="762"/>
      <c r="BB26" s="762"/>
      <c r="BC26" s="762"/>
      <c r="BD26" s="763"/>
      <c r="BE26" s="761" t="s">
        <v>381</v>
      </c>
      <c r="BF26" s="762"/>
      <c r="BG26" s="762"/>
      <c r="BH26" s="762"/>
      <c r="BI26" s="768"/>
      <c r="BJ26" s="228"/>
      <c r="BK26" s="228"/>
      <c r="BL26" s="228"/>
      <c r="BM26" s="228"/>
      <c r="BN26" s="228"/>
      <c r="BO26" s="237"/>
      <c r="BP26" s="237"/>
      <c r="BQ26" s="234">
        <v>20</v>
      </c>
      <c r="BR26" s="235"/>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26"/>
    </row>
    <row r="27" spans="1:131" ht="26.25" customHeight="1" thickBot="1" x14ac:dyDescent="0.2">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28"/>
      <c r="BK27" s="228"/>
      <c r="BL27" s="228"/>
      <c r="BM27" s="228"/>
      <c r="BN27" s="228"/>
      <c r="BO27" s="237"/>
      <c r="BP27" s="237"/>
      <c r="BQ27" s="234">
        <v>21</v>
      </c>
      <c r="BR27" s="235"/>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26"/>
    </row>
    <row r="28" spans="1:131" ht="26.25" customHeight="1" thickTop="1" x14ac:dyDescent="0.15">
      <c r="A28" s="238">
        <v>1</v>
      </c>
      <c r="B28" s="777" t="s">
        <v>405</v>
      </c>
      <c r="C28" s="778"/>
      <c r="D28" s="778"/>
      <c r="E28" s="778"/>
      <c r="F28" s="778"/>
      <c r="G28" s="778"/>
      <c r="H28" s="778"/>
      <c r="I28" s="778"/>
      <c r="J28" s="778"/>
      <c r="K28" s="778"/>
      <c r="L28" s="778"/>
      <c r="M28" s="778"/>
      <c r="N28" s="778"/>
      <c r="O28" s="778"/>
      <c r="P28" s="779"/>
      <c r="Q28" s="850">
        <v>1394</v>
      </c>
      <c r="R28" s="851"/>
      <c r="S28" s="851"/>
      <c r="T28" s="851"/>
      <c r="U28" s="851"/>
      <c r="V28" s="851">
        <v>1352</v>
      </c>
      <c r="W28" s="851"/>
      <c r="X28" s="851"/>
      <c r="Y28" s="851"/>
      <c r="Z28" s="851"/>
      <c r="AA28" s="851">
        <v>42</v>
      </c>
      <c r="AB28" s="851"/>
      <c r="AC28" s="851"/>
      <c r="AD28" s="851"/>
      <c r="AE28" s="852"/>
      <c r="AF28" s="853">
        <v>42</v>
      </c>
      <c r="AG28" s="851"/>
      <c r="AH28" s="851"/>
      <c r="AI28" s="851"/>
      <c r="AJ28" s="854"/>
      <c r="AK28" s="855">
        <v>96</v>
      </c>
      <c r="AL28" s="856"/>
      <c r="AM28" s="856"/>
      <c r="AN28" s="856"/>
      <c r="AO28" s="856"/>
      <c r="AP28" s="856" t="s">
        <v>580</v>
      </c>
      <c r="AQ28" s="856"/>
      <c r="AR28" s="856"/>
      <c r="AS28" s="856"/>
      <c r="AT28" s="856"/>
      <c r="AU28" s="856" t="s">
        <v>580</v>
      </c>
      <c r="AV28" s="856"/>
      <c r="AW28" s="856"/>
      <c r="AX28" s="856"/>
      <c r="AY28" s="856"/>
      <c r="AZ28" s="857" t="s">
        <v>580</v>
      </c>
      <c r="BA28" s="857"/>
      <c r="BB28" s="857"/>
      <c r="BC28" s="857"/>
      <c r="BD28" s="857"/>
      <c r="BE28" s="848"/>
      <c r="BF28" s="848"/>
      <c r="BG28" s="848"/>
      <c r="BH28" s="848"/>
      <c r="BI28" s="849"/>
      <c r="BJ28" s="228"/>
      <c r="BK28" s="228"/>
      <c r="BL28" s="228"/>
      <c r="BM28" s="228"/>
      <c r="BN28" s="228"/>
      <c r="BO28" s="237"/>
      <c r="BP28" s="237"/>
      <c r="BQ28" s="234">
        <v>22</v>
      </c>
      <c r="BR28" s="235"/>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26"/>
    </row>
    <row r="29" spans="1:131" ht="26.25" customHeight="1" x14ac:dyDescent="0.15">
      <c r="A29" s="238">
        <v>2</v>
      </c>
      <c r="B29" s="808" t="s">
        <v>406</v>
      </c>
      <c r="C29" s="809"/>
      <c r="D29" s="809"/>
      <c r="E29" s="809"/>
      <c r="F29" s="809"/>
      <c r="G29" s="809"/>
      <c r="H29" s="809"/>
      <c r="I29" s="809"/>
      <c r="J29" s="809"/>
      <c r="K29" s="809"/>
      <c r="L29" s="809"/>
      <c r="M29" s="809"/>
      <c r="N29" s="809"/>
      <c r="O29" s="809"/>
      <c r="P29" s="810"/>
      <c r="Q29" s="811">
        <v>1133</v>
      </c>
      <c r="R29" s="812"/>
      <c r="S29" s="812"/>
      <c r="T29" s="812"/>
      <c r="U29" s="812"/>
      <c r="V29" s="812">
        <v>1091</v>
      </c>
      <c r="W29" s="812"/>
      <c r="X29" s="812"/>
      <c r="Y29" s="812"/>
      <c r="Z29" s="812"/>
      <c r="AA29" s="812">
        <v>42</v>
      </c>
      <c r="AB29" s="812"/>
      <c r="AC29" s="812"/>
      <c r="AD29" s="812"/>
      <c r="AE29" s="813"/>
      <c r="AF29" s="814">
        <v>42</v>
      </c>
      <c r="AG29" s="815"/>
      <c r="AH29" s="815"/>
      <c r="AI29" s="815"/>
      <c r="AJ29" s="816"/>
      <c r="AK29" s="862">
        <v>196</v>
      </c>
      <c r="AL29" s="858"/>
      <c r="AM29" s="858"/>
      <c r="AN29" s="858"/>
      <c r="AO29" s="858"/>
      <c r="AP29" s="858" t="s">
        <v>580</v>
      </c>
      <c r="AQ29" s="858"/>
      <c r="AR29" s="858"/>
      <c r="AS29" s="858"/>
      <c r="AT29" s="858"/>
      <c r="AU29" s="858" t="s">
        <v>580</v>
      </c>
      <c r="AV29" s="858"/>
      <c r="AW29" s="858"/>
      <c r="AX29" s="858"/>
      <c r="AY29" s="858"/>
      <c r="AZ29" s="859" t="s">
        <v>580</v>
      </c>
      <c r="BA29" s="859"/>
      <c r="BB29" s="859"/>
      <c r="BC29" s="859"/>
      <c r="BD29" s="859"/>
      <c r="BE29" s="860"/>
      <c r="BF29" s="860"/>
      <c r="BG29" s="860"/>
      <c r="BH29" s="860"/>
      <c r="BI29" s="861"/>
      <c r="BJ29" s="228"/>
      <c r="BK29" s="228"/>
      <c r="BL29" s="228"/>
      <c r="BM29" s="228"/>
      <c r="BN29" s="228"/>
      <c r="BO29" s="237"/>
      <c r="BP29" s="237"/>
      <c r="BQ29" s="234">
        <v>23</v>
      </c>
      <c r="BR29" s="235"/>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26"/>
    </row>
    <row r="30" spans="1:131" ht="26.25" customHeight="1" x14ac:dyDescent="0.15">
      <c r="A30" s="238">
        <v>3</v>
      </c>
      <c r="B30" s="808" t="s">
        <v>407</v>
      </c>
      <c r="C30" s="809"/>
      <c r="D30" s="809"/>
      <c r="E30" s="809"/>
      <c r="F30" s="809"/>
      <c r="G30" s="809"/>
      <c r="H30" s="809"/>
      <c r="I30" s="809"/>
      <c r="J30" s="809"/>
      <c r="K30" s="809"/>
      <c r="L30" s="809"/>
      <c r="M30" s="809"/>
      <c r="N30" s="809"/>
      <c r="O30" s="809"/>
      <c r="P30" s="810"/>
      <c r="Q30" s="811">
        <v>119</v>
      </c>
      <c r="R30" s="812"/>
      <c r="S30" s="812"/>
      <c r="T30" s="812"/>
      <c r="U30" s="812"/>
      <c r="V30" s="812">
        <v>118</v>
      </c>
      <c r="W30" s="812"/>
      <c r="X30" s="812"/>
      <c r="Y30" s="812"/>
      <c r="Z30" s="812"/>
      <c r="AA30" s="812">
        <v>1</v>
      </c>
      <c r="AB30" s="812"/>
      <c r="AC30" s="812"/>
      <c r="AD30" s="812"/>
      <c r="AE30" s="813"/>
      <c r="AF30" s="814">
        <v>1</v>
      </c>
      <c r="AG30" s="815"/>
      <c r="AH30" s="815"/>
      <c r="AI30" s="815"/>
      <c r="AJ30" s="816"/>
      <c r="AK30" s="862">
        <v>40</v>
      </c>
      <c r="AL30" s="858"/>
      <c r="AM30" s="858"/>
      <c r="AN30" s="858"/>
      <c r="AO30" s="858"/>
      <c r="AP30" s="858" t="s">
        <v>580</v>
      </c>
      <c r="AQ30" s="858"/>
      <c r="AR30" s="858"/>
      <c r="AS30" s="858"/>
      <c r="AT30" s="858"/>
      <c r="AU30" s="858" t="s">
        <v>580</v>
      </c>
      <c r="AV30" s="858"/>
      <c r="AW30" s="858"/>
      <c r="AX30" s="858"/>
      <c r="AY30" s="858"/>
      <c r="AZ30" s="859" t="s">
        <v>580</v>
      </c>
      <c r="BA30" s="859"/>
      <c r="BB30" s="859"/>
      <c r="BC30" s="859"/>
      <c r="BD30" s="859"/>
      <c r="BE30" s="860"/>
      <c r="BF30" s="860"/>
      <c r="BG30" s="860"/>
      <c r="BH30" s="860"/>
      <c r="BI30" s="861"/>
      <c r="BJ30" s="228"/>
      <c r="BK30" s="228"/>
      <c r="BL30" s="228"/>
      <c r="BM30" s="228"/>
      <c r="BN30" s="228"/>
      <c r="BO30" s="237"/>
      <c r="BP30" s="237"/>
      <c r="BQ30" s="234">
        <v>24</v>
      </c>
      <c r="BR30" s="235"/>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26"/>
    </row>
    <row r="31" spans="1:131" ht="26.25" customHeight="1" x14ac:dyDescent="0.15">
      <c r="A31" s="238">
        <v>4</v>
      </c>
      <c r="B31" s="808" t="s">
        <v>408</v>
      </c>
      <c r="C31" s="809"/>
      <c r="D31" s="809"/>
      <c r="E31" s="809"/>
      <c r="F31" s="809"/>
      <c r="G31" s="809"/>
      <c r="H31" s="809"/>
      <c r="I31" s="809"/>
      <c r="J31" s="809"/>
      <c r="K31" s="809"/>
      <c r="L31" s="809"/>
      <c r="M31" s="809"/>
      <c r="N31" s="809"/>
      <c r="O31" s="809"/>
      <c r="P31" s="810"/>
      <c r="Q31" s="811">
        <v>291</v>
      </c>
      <c r="R31" s="812"/>
      <c r="S31" s="812"/>
      <c r="T31" s="812"/>
      <c r="U31" s="812"/>
      <c r="V31" s="812">
        <v>234</v>
      </c>
      <c r="W31" s="812"/>
      <c r="X31" s="812"/>
      <c r="Y31" s="812"/>
      <c r="Z31" s="812"/>
      <c r="AA31" s="812">
        <v>57</v>
      </c>
      <c r="AB31" s="812"/>
      <c r="AC31" s="812"/>
      <c r="AD31" s="812"/>
      <c r="AE31" s="813"/>
      <c r="AF31" s="814">
        <v>553</v>
      </c>
      <c r="AG31" s="815"/>
      <c r="AH31" s="815"/>
      <c r="AI31" s="815"/>
      <c r="AJ31" s="816"/>
      <c r="AK31" s="862">
        <v>60</v>
      </c>
      <c r="AL31" s="858"/>
      <c r="AM31" s="858"/>
      <c r="AN31" s="858"/>
      <c r="AO31" s="858"/>
      <c r="AP31" s="858">
        <v>504</v>
      </c>
      <c r="AQ31" s="858"/>
      <c r="AR31" s="858"/>
      <c r="AS31" s="858"/>
      <c r="AT31" s="858"/>
      <c r="AU31" s="858">
        <v>104</v>
      </c>
      <c r="AV31" s="858"/>
      <c r="AW31" s="858"/>
      <c r="AX31" s="858"/>
      <c r="AY31" s="858"/>
      <c r="AZ31" s="859" t="s">
        <v>580</v>
      </c>
      <c r="BA31" s="859"/>
      <c r="BB31" s="859"/>
      <c r="BC31" s="859"/>
      <c r="BD31" s="859"/>
      <c r="BE31" s="860" t="s">
        <v>409</v>
      </c>
      <c r="BF31" s="860"/>
      <c r="BG31" s="860"/>
      <c r="BH31" s="860"/>
      <c r="BI31" s="861"/>
      <c r="BJ31" s="228"/>
      <c r="BK31" s="228"/>
      <c r="BL31" s="228"/>
      <c r="BM31" s="228"/>
      <c r="BN31" s="228"/>
      <c r="BO31" s="237"/>
      <c r="BP31" s="237"/>
      <c r="BQ31" s="234">
        <v>25</v>
      </c>
      <c r="BR31" s="235"/>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26"/>
    </row>
    <row r="32" spans="1:131" ht="26.25" customHeight="1" x14ac:dyDescent="0.15">
      <c r="A32" s="238">
        <v>5</v>
      </c>
      <c r="B32" s="808" t="s">
        <v>410</v>
      </c>
      <c r="C32" s="809"/>
      <c r="D32" s="809"/>
      <c r="E32" s="809"/>
      <c r="F32" s="809"/>
      <c r="G32" s="809"/>
      <c r="H32" s="809"/>
      <c r="I32" s="809"/>
      <c r="J32" s="809"/>
      <c r="K32" s="809"/>
      <c r="L32" s="809"/>
      <c r="M32" s="809"/>
      <c r="N32" s="809"/>
      <c r="O32" s="809"/>
      <c r="P32" s="810"/>
      <c r="Q32" s="811">
        <v>176</v>
      </c>
      <c r="R32" s="812"/>
      <c r="S32" s="812"/>
      <c r="T32" s="812"/>
      <c r="U32" s="812"/>
      <c r="V32" s="812">
        <v>156</v>
      </c>
      <c r="W32" s="812"/>
      <c r="X32" s="812"/>
      <c r="Y32" s="812"/>
      <c r="Z32" s="812"/>
      <c r="AA32" s="812">
        <v>20</v>
      </c>
      <c r="AB32" s="812"/>
      <c r="AC32" s="812"/>
      <c r="AD32" s="812"/>
      <c r="AE32" s="813"/>
      <c r="AF32" s="814">
        <v>5</v>
      </c>
      <c r="AG32" s="815"/>
      <c r="AH32" s="815"/>
      <c r="AI32" s="815"/>
      <c r="AJ32" s="816"/>
      <c r="AK32" s="862">
        <v>60</v>
      </c>
      <c r="AL32" s="858"/>
      <c r="AM32" s="858"/>
      <c r="AN32" s="858"/>
      <c r="AO32" s="858"/>
      <c r="AP32" s="858">
        <v>498</v>
      </c>
      <c r="AQ32" s="858"/>
      <c r="AR32" s="858"/>
      <c r="AS32" s="858"/>
      <c r="AT32" s="858"/>
      <c r="AU32" s="858">
        <v>498</v>
      </c>
      <c r="AV32" s="858"/>
      <c r="AW32" s="858"/>
      <c r="AX32" s="858"/>
      <c r="AY32" s="858"/>
      <c r="AZ32" s="859" t="s">
        <v>580</v>
      </c>
      <c r="BA32" s="859"/>
      <c r="BB32" s="859"/>
      <c r="BC32" s="859"/>
      <c r="BD32" s="859"/>
      <c r="BE32" s="860" t="s">
        <v>411</v>
      </c>
      <c r="BF32" s="860"/>
      <c r="BG32" s="860"/>
      <c r="BH32" s="860"/>
      <c r="BI32" s="861"/>
      <c r="BJ32" s="228"/>
      <c r="BK32" s="228"/>
      <c r="BL32" s="228"/>
      <c r="BM32" s="228"/>
      <c r="BN32" s="228"/>
      <c r="BO32" s="237"/>
      <c r="BP32" s="237"/>
      <c r="BQ32" s="234">
        <v>26</v>
      </c>
      <c r="BR32" s="235"/>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26"/>
    </row>
    <row r="33" spans="1:131" ht="26.25" customHeight="1" x14ac:dyDescent="0.15">
      <c r="A33" s="238">
        <v>6</v>
      </c>
      <c r="B33" s="808" t="s">
        <v>412</v>
      </c>
      <c r="C33" s="809"/>
      <c r="D33" s="809"/>
      <c r="E33" s="809"/>
      <c r="F33" s="809"/>
      <c r="G33" s="809"/>
      <c r="H33" s="809"/>
      <c r="I33" s="809"/>
      <c r="J33" s="809"/>
      <c r="K33" s="809"/>
      <c r="L33" s="809"/>
      <c r="M33" s="809"/>
      <c r="N33" s="809"/>
      <c r="O33" s="809"/>
      <c r="P33" s="810"/>
      <c r="Q33" s="811">
        <v>296</v>
      </c>
      <c r="R33" s="812"/>
      <c r="S33" s="812"/>
      <c r="T33" s="812"/>
      <c r="U33" s="812"/>
      <c r="V33" s="812">
        <v>269</v>
      </c>
      <c r="W33" s="812"/>
      <c r="X33" s="812"/>
      <c r="Y33" s="812"/>
      <c r="Z33" s="812"/>
      <c r="AA33" s="812">
        <v>27</v>
      </c>
      <c r="AB33" s="812"/>
      <c r="AC33" s="812"/>
      <c r="AD33" s="812"/>
      <c r="AE33" s="813"/>
      <c r="AF33" s="814">
        <v>27</v>
      </c>
      <c r="AG33" s="815"/>
      <c r="AH33" s="815"/>
      <c r="AI33" s="815"/>
      <c r="AJ33" s="816"/>
      <c r="AK33" s="862">
        <v>179</v>
      </c>
      <c r="AL33" s="858"/>
      <c r="AM33" s="858"/>
      <c r="AN33" s="858"/>
      <c r="AO33" s="858"/>
      <c r="AP33" s="858">
        <v>1070</v>
      </c>
      <c r="AQ33" s="858"/>
      <c r="AR33" s="858"/>
      <c r="AS33" s="858"/>
      <c r="AT33" s="858"/>
      <c r="AU33" s="858">
        <v>908</v>
      </c>
      <c r="AV33" s="858"/>
      <c r="AW33" s="858"/>
      <c r="AX33" s="858"/>
      <c r="AY33" s="858"/>
      <c r="AZ33" s="859" t="s">
        <v>580</v>
      </c>
      <c r="BA33" s="859"/>
      <c r="BB33" s="859"/>
      <c r="BC33" s="859"/>
      <c r="BD33" s="859"/>
      <c r="BE33" s="860" t="s">
        <v>413</v>
      </c>
      <c r="BF33" s="860"/>
      <c r="BG33" s="860"/>
      <c r="BH33" s="860"/>
      <c r="BI33" s="861"/>
      <c r="BJ33" s="228"/>
      <c r="BK33" s="228"/>
      <c r="BL33" s="228"/>
      <c r="BM33" s="228"/>
      <c r="BN33" s="228"/>
      <c r="BO33" s="237"/>
      <c r="BP33" s="237"/>
      <c r="BQ33" s="234">
        <v>27</v>
      </c>
      <c r="BR33" s="235"/>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26"/>
    </row>
    <row r="34" spans="1:131" ht="26.25" customHeight="1" x14ac:dyDescent="0.15">
      <c r="A34" s="238">
        <v>7</v>
      </c>
      <c r="B34" s="808"/>
      <c r="C34" s="809"/>
      <c r="D34" s="809"/>
      <c r="E34" s="809"/>
      <c r="F34" s="809"/>
      <c r="G34" s="809"/>
      <c r="H34" s="809"/>
      <c r="I34" s="809"/>
      <c r="J34" s="809"/>
      <c r="K34" s="809"/>
      <c r="L34" s="809"/>
      <c r="M34" s="809"/>
      <c r="N34" s="809"/>
      <c r="O34" s="809"/>
      <c r="P34" s="810"/>
      <c r="Q34" s="811"/>
      <c r="R34" s="812"/>
      <c r="S34" s="812"/>
      <c r="T34" s="812"/>
      <c r="U34" s="812"/>
      <c r="V34" s="812"/>
      <c r="W34" s="812"/>
      <c r="X34" s="812"/>
      <c r="Y34" s="812"/>
      <c r="Z34" s="812"/>
      <c r="AA34" s="812"/>
      <c r="AB34" s="812"/>
      <c r="AC34" s="812"/>
      <c r="AD34" s="812"/>
      <c r="AE34" s="813"/>
      <c r="AF34" s="814"/>
      <c r="AG34" s="815"/>
      <c r="AH34" s="815"/>
      <c r="AI34" s="815"/>
      <c r="AJ34" s="816"/>
      <c r="AK34" s="862"/>
      <c r="AL34" s="858"/>
      <c r="AM34" s="858"/>
      <c r="AN34" s="858"/>
      <c r="AO34" s="858"/>
      <c r="AP34" s="858"/>
      <c r="AQ34" s="858"/>
      <c r="AR34" s="858"/>
      <c r="AS34" s="858"/>
      <c r="AT34" s="858"/>
      <c r="AU34" s="858"/>
      <c r="AV34" s="858"/>
      <c r="AW34" s="858"/>
      <c r="AX34" s="858"/>
      <c r="AY34" s="858"/>
      <c r="AZ34" s="859"/>
      <c r="BA34" s="859"/>
      <c r="BB34" s="859"/>
      <c r="BC34" s="859"/>
      <c r="BD34" s="859"/>
      <c r="BE34" s="860"/>
      <c r="BF34" s="860"/>
      <c r="BG34" s="860"/>
      <c r="BH34" s="860"/>
      <c r="BI34" s="861"/>
      <c r="BJ34" s="228"/>
      <c r="BK34" s="228"/>
      <c r="BL34" s="228"/>
      <c r="BM34" s="228"/>
      <c r="BN34" s="228"/>
      <c r="BO34" s="237"/>
      <c r="BP34" s="237"/>
      <c r="BQ34" s="234">
        <v>28</v>
      </c>
      <c r="BR34" s="235"/>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26"/>
    </row>
    <row r="35" spans="1:131" ht="26.25" customHeight="1" x14ac:dyDescent="0.15">
      <c r="A35" s="238">
        <v>8</v>
      </c>
      <c r="B35" s="808"/>
      <c r="C35" s="809"/>
      <c r="D35" s="809"/>
      <c r="E35" s="809"/>
      <c r="F35" s="809"/>
      <c r="G35" s="809"/>
      <c r="H35" s="809"/>
      <c r="I35" s="809"/>
      <c r="J35" s="809"/>
      <c r="K35" s="809"/>
      <c r="L35" s="809"/>
      <c r="M35" s="809"/>
      <c r="N35" s="809"/>
      <c r="O35" s="809"/>
      <c r="P35" s="810"/>
      <c r="Q35" s="811"/>
      <c r="R35" s="812"/>
      <c r="S35" s="812"/>
      <c r="T35" s="812"/>
      <c r="U35" s="812"/>
      <c r="V35" s="812"/>
      <c r="W35" s="812"/>
      <c r="X35" s="812"/>
      <c r="Y35" s="812"/>
      <c r="Z35" s="812"/>
      <c r="AA35" s="812"/>
      <c r="AB35" s="812"/>
      <c r="AC35" s="812"/>
      <c r="AD35" s="812"/>
      <c r="AE35" s="813"/>
      <c r="AF35" s="814"/>
      <c r="AG35" s="815"/>
      <c r="AH35" s="815"/>
      <c r="AI35" s="815"/>
      <c r="AJ35" s="816"/>
      <c r="AK35" s="862"/>
      <c r="AL35" s="858"/>
      <c r="AM35" s="858"/>
      <c r="AN35" s="858"/>
      <c r="AO35" s="858"/>
      <c r="AP35" s="858"/>
      <c r="AQ35" s="858"/>
      <c r="AR35" s="858"/>
      <c r="AS35" s="858"/>
      <c r="AT35" s="858"/>
      <c r="AU35" s="858"/>
      <c r="AV35" s="858"/>
      <c r="AW35" s="858"/>
      <c r="AX35" s="858"/>
      <c r="AY35" s="858"/>
      <c r="AZ35" s="859"/>
      <c r="BA35" s="859"/>
      <c r="BB35" s="859"/>
      <c r="BC35" s="859"/>
      <c r="BD35" s="859"/>
      <c r="BE35" s="860"/>
      <c r="BF35" s="860"/>
      <c r="BG35" s="860"/>
      <c r="BH35" s="860"/>
      <c r="BI35" s="861"/>
      <c r="BJ35" s="228"/>
      <c r="BK35" s="228"/>
      <c r="BL35" s="228"/>
      <c r="BM35" s="228"/>
      <c r="BN35" s="228"/>
      <c r="BO35" s="237"/>
      <c r="BP35" s="237"/>
      <c r="BQ35" s="234">
        <v>29</v>
      </c>
      <c r="BR35" s="235"/>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26"/>
    </row>
    <row r="36" spans="1:131" ht="26.25" customHeight="1" x14ac:dyDescent="0.15">
      <c r="A36" s="238">
        <v>9</v>
      </c>
      <c r="B36" s="808"/>
      <c r="C36" s="809"/>
      <c r="D36" s="809"/>
      <c r="E36" s="809"/>
      <c r="F36" s="809"/>
      <c r="G36" s="809"/>
      <c r="H36" s="809"/>
      <c r="I36" s="809"/>
      <c r="J36" s="809"/>
      <c r="K36" s="809"/>
      <c r="L36" s="809"/>
      <c r="M36" s="809"/>
      <c r="N36" s="809"/>
      <c r="O36" s="809"/>
      <c r="P36" s="810"/>
      <c r="Q36" s="811"/>
      <c r="R36" s="812"/>
      <c r="S36" s="812"/>
      <c r="T36" s="812"/>
      <c r="U36" s="812"/>
      <c r="V36" s="812"/>
      <c r="W36" s="812"/>
      <c r="X36" s="812"/>
      <c r="Y36" s="812"/>
      <c r="Z36" s="812"/>
      <c r="AA36" s="812"/>
      <c r="AB36" s="812"/>
      <c r="AC36" s="812"/>
      <c r="AD36" s="812"/>
      <c r="AE36" s="813"/>
      <c r="AF36" s="814"/>
      <c r="AG36" s="815"/>
      <c r="AH36" s="815"/>
      <c r="AI36" s="815"/>
      <c r="AJ36" s="816"/>
      <c r="AK36" s="862"/>
      <c r="AL36" s="858"/>
      <c r="AM36" s="858"/>
      <c r="AN36" s="858"/>
      <c r="AO36" s="858"/>
      <c r="AP36" s="858"/>
      <c r="AQ36" s="858"/>
      <c r="AR36" s="858"/>
      <c r="AS36" s="858"/>
      <c r="AT36" s="858"/>
      <c r="AU36" s="858"/>
      <c r="AV36" s="858"/>
      <c r="AW36" s="858"/>
      <c r="AX36" s="858"/>
      <c r="AY36" s="858"/>
      <c r="AZ36" s="859"/>
      <c r="BA36" s="859"/>
      <c r="BB36" s="859"/>
      <c r="BC36" s="859"/>
      <c r="BD36" s="859"/>
      <c r="BE36" s="860"/>
      <c r="BF36" s="860"/>
      <c r="BG36" s="860"/>
      <c r="BH36" s="860"/>
      <c r="BI36" s="861"/>
      <c r="BJ36" s="228"/>
      <c r="BK36" s="228"/>
      <c r="BL36" s="228"/>
      <c r="BM36" s="228"/>
      <c r="BN36" s="228"/>
      <c r="BO36" s="237"/>
      <c r="BP36" s="237"/>
      <c r="BQ36" s="234">
        <v>30</v>
      </c>
      <c r="BR36" s="235"/>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26"/>
    </row>
    <row r="37" spans="1:131" ht="26.25" customHeight="1" x14ac:dyDescent="0.15">
      <c r="A37" s="238">
        <v>10</v>
      </c>
      <c r="B37" s="808"/>
      <c r="C37" s="809"/>
      <c r="D37" s="809"/>
      <c r="E37" s="809"/>
      <c r="F37" s="809"/>
      <c r="G37" s="809"/>
      <c r="H37" s="809"/>
      <c r="I37" s="809"/>
      <c r="J37" s="809"/>
      <c r="K37" s="809"/>
      <c r="L37" s="809"/>
      <c r="M37" s="809"/>
      <c r="N37" s="809"/>
      <c r="O37" s="809"/>
      <c r="P37" s="810"/>
      <c r="Q37" s="811"/>
      <c r="R37" s="812"/>
      <c r="S37" s="812"/>
      <c r="T37" s="812"/>
      <c r="U37" s="812"/>
      <c r="V37" s="812"/>
      <c r="W37" s="812"/>
      <c r="X37" s="812"/>
      <c r="Y37" s="812"/>
      <c r="Z37" s="812"/>
      <c r="AA37" s="812"/>
      <c r="AB37" s="812"/>
      <c r="AC37" s="812"/>
      <c r="AD37" s="812"/>
      <c r="AE37" s="813"/>
      <c r="AF37" s="814"/>
      <c r="AG37" s="815"/>
      <c r="AH37" s="815"/>
      <c r="AI37" s="815"/>
      <c r="AJ37" s="816"/>
      <c r="AK37" s="862"/>
      <c r="AL37" s="858"/>
      <c r="AM37" s="858"/>
      <c r="AN37" s="858"/>
      <c r="AO37" s="858"/>
      <c r="AP37" s="858"/>
      <c r="AQ37" s="858"/>
      <c r="AR37" s="858"/>
      <c r="AS37" s="858"/>
      <c r="AT37" s="858"/>
      <c r="AU37" s="858"/>
      <c r="AV37" s="858"/>
      <c r="AW37" s="858"/>
      <c r="AX37" s="858"/>
      <c r="AY37" s="858"/>
      <c r="AZ37" s="859"/>
      <c r="BA37" s="859"/>
      <c r="BB37" s="859"/>
      <c r="BC37" s="859"/>
      <c r="BD37" s="859"/>
      <c r="BE37" s="860"/>
      <c r="BF37" s="860"/>
      <c r="BG37" s="860"/>
      <c r="BH37" s="860"/>
      <c r="BI37" s="861"/>
      <c r="BJ37" s="228"/>
      <c r="BK37" s="228"/>
      <c r="BL37" s="228"/>
      <c r="BM37" s="228"/>
      <c r="BN37" s="228"/>
      <c r="BO37" s="237"/>
      <c r="BP37" s="237"/>
      <c r="BQ37" s="234">
        <v>31</v>
      </c>
      <c r="BR37" s="235"/>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26"/>
    </row>
    <row r="38" spans="1:131" ht="26.25" customHeight="1" x14ac:dyDescent="0.15">
      <c r="A38" s="238">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28"/>
      <c r="BK38" s="228"/>
      <c r="BL38" s="228"/>
      <c r="BM38" s="228"/>
      <c r="BN38" s="228"/>
      <c r="BO38" s="237"/>
      <c r="BP38" s="237"/>
      <c r="BQ38" s="234">
        <v>32</v>
      </c>
      <c r="BR38" s="235"/>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26"/>
    </row>
    <row r="39" spans="1:131" ht="26.25" customHeight="1" x14ac:dyDescent="0.15">
      <c r="A39" s="238">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28"/>
      <c r="BK39" s="228"/>
      <c r="BL39" s="228"/>
      <c r="BM39" s="228"/>
      <c r="BN39" s="228"/>
      <c r="BO39" s="237"/>
      <c r="BP39" s="237"/>
      <c r="BQ39" s="234">
        <v>33</v>
      </c>
      <c r="BR39" s="235"/>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26"/>
    </row>
    <row r="40" spans="1:131" ht="26.25" customHeight="1" x14ac:dyDescent="0.15">
      <c r="A40" s="234">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28"/>
      <c r="BK40" s="228"/>
      <c r="BL40" s="228"/>
      <c r="BM40" s="228"/>
      <c r="BN40" s="228"/>
      <c r="BO40" s="237"/>
      <c r="BP40" s="237"/>
      <c r="BQ40" s="234">
        <v>34</v>
      </c>
      <c r="BR40" s="235"/>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26"/>
    </row>
    <row r="41" spans="1:131" ht="26.25" customHeight="1" x14ac:dyDescent="0.15">
      <c r="A41" s="234">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28"/>
      <c r="BK41" s="228"/>
      <c r="BL41" s="228"/>
      <c r="BM41" s="228"/>
      <c r="BN41" s="228"/>
      <c r="BO41" s="237"/>
      <c r="BP41" s="237"/>
      <c r="BQ41" s="234">
        <v>35</v>
      </c>
      <c r="BR41" s="235"/>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26"/>
    </row>
    <row r="42" spans="1:131" ht="26.25" customHeight="1" x14ac:dyDescent="0.15">
      <c r="A42" s="234">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28"/>
      <c r="BK42" s="228"/>
      <c r="BL42" s="228"/>
      <c r="BM42" s="228"/>
      <c r="BN42" s="228"/>
      <c r="BO42" s="237"/>
      <c r="BP42" s="237"/>
      <c r="BQ42" s="234">
        <v>36</v>
      </c>
      <c r="BR42" s="235"/>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26"/>
    </row>
    <row r="43" spans="1:131" ht="26.25" customHeight="1" x14ac:dyDescent="0.15">
      <c r="A43" s="234">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28"/>
      <c r="BK43" s="228"/>
      <c r="BL43" s="228"/>
      <c r="BM43" s="228"/>
      <c r="BN43" s="228"/>
      <c r="BO43" s="237"/>
      <c r="BP43" s="237"/>
      <c r="BQ43" s="234">
        <v>37</v>
      </c>
      <c r="BR43" s="235"/>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26"/>
    </row>
    <row r="44" spans="1:131" ht="26.25" customHeight="1" x14ac:dyDescent="0.15">
      <c r="A44" s="234">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28"/>
      <c r="BK44" s="228"/>
      <c r="BL44" s="228"/>
      <c r="BM44" s="228"/>
      <c r="BN44" s="228"/>
      <c r="BO44" s="237"/>
      <c r="BP44" s="237"/>
      <c r="BQ44" s="234">
        <v>38</v>
      </c>
      <c r="BR44" s="235"/>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26"/>
    </row>
    <row r="45" spans="1:131" ht="26.25" customHeight="1" x14ac:dyDescent="0.15">
      <c r="A45" s="234">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28"/>
      <c r="BK45" s="228"/>
      <c r="BL45" s="228"/>
      <c r="BM45" s="228"/>
      <c r="BN45" s="228"/>
      <c r="BO45" s="237"/>
      <c r="BP45" s="237"/>
      <c r="BQ45" s="234">
        <v>39</v>
      </c>
      <c r="BR45" s="235"/>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26"/>
    </row>
    <row r="46" spans="1:131" ht="26.25" customHeight="1" x14ac:dyDescent="0.15">
      <c r="A46" s="234">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28"/>
      <c r="BK46" s="228"/>
      <c r="BL46" s="228"/>
      <c r="BM46" s="228"/>
      <c r="BN46" s="228"/>
      <c r="BO46" s="237"/>
      <c r="BP46" s="237"/>
      <c r="BQ46" s="234">
        <v>40</v>
      </c>
      <c r="BR46" s="235"/>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26"/>
    </row>
    <row r="47" spans="1:131" ht="26.25" customHeight="1" x14ac:dyDescent="0.15">
      <c r="A47" s="234">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28"/>
      <c r="BK47" s="228"/>
      <c r="BL47" s="228"/>
      <c r="BM47" s="228"/>
      <c r="BN47" s="228"/>
      <c r="BO47" s="237"/>
      <c r="BP47" s="237"/>
      <c r="BQ47" s="234">
        <v>41</v>
      </c>
      <c r="BR47" s="235"/>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26"/>
    </row>
    <row r="48" spans="1:131" ht="26.25" customHeight="1" x14ac:dyDescent="0.15">
      <c r="A48" s="234">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28"/>
      <c r="BK48" s="228"/>
      <c r="BL48" s="228"/>
      <c r="BM48" s="228"/>
      <c r="BN48" s="228"/>
      <c r="BO48" s="237"/>
      <c r="BP48" s="237"/>
      <c r="BQ48" s="234">
        <v>42</v>
      </c>
      <c r="BR48" s="235"/>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26"/>
    </row>
    <row r="49" spans="1:131" ht="26.25" customHeight="1" x14ac:dyDescent="0.15">
      <c r="A49" s="234">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28"/>
      <c r="BK49" s="228"/>
      <c r="BL49" s="228"/>
      <c r="BM49" s="228"/>
      <c r="BN49" s="228"/>
      <c r="BO49" s="237"/>
      <c r="BP49" s="237"/>
      <c r="BQ49" s="234">
        <v>43</v>
      </c>
      <c r="BR49" s="235"/>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26"/>
    </row>
    <row r="50" spans="1:131" ht="26.25" customHeight="1" x14ac:dyDescent="0.15">
      <c r="A50" s="234">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28"/>
      <c r="BK50" s="228"/>
      <c r="BL50" s="228"/>
      <c r="BM50" s="228"/>
      <c r="BN50" s="228"/>
      <c r="BO50" s="237"/>
      <c r="BP50" s="237"/>
      <c r="BQ50" s="234">
        <v>44</v>
      </c>
      <c r="BR50" s="235"/>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26"/>
    </row>
    <row r="51" spans="1:131" ht="26.25" customHeight="1" x14ac:dyDescent="0.15">
      <c r="A51" s="234">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28"/>
      <c r="BK51" s="228"/>
      <c r="BL51" s="228"/>
      <c r="BM51" s="228"/>
      <c r="BN51" s="228"/>
      <c r="BO51" s="237"/>
      <c r="BP51" s="237"/>
      <c r="BQ51" s="234">
        <v>45</v>
      </c>
      <c r="BR51" s="235"/>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26"/>
    </row>
    <row r="52" spans="1:131" ht="26.25" customHeight="1" x14ac:dyDescent="0.15">
      <c r="A52" s="234">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28"/>
      <c r="BK52" s="228"/>
      <c r="BL52" s="228"/>
      <c r="BM52" s="228"/>
      <c r="BN52" s="228"/>
      <c r="BO52" s="237"/>
      <c r="BP52" s="237"/>
      <c r="BQ52" s="234">
        <v>46</v>
      </c>
      <c r="BR52" s="235"/>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26"/>
    </row>
    <row r="53" spans="1:131" ht="26.25" customHeight="1" x14ac:dyDescent="0.15">
      <c r="A53" s="234">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28"/>
      <c r="BK53" s="228"/>
      <c r="BL53" s="228"/>
      <c r="BM53" s="228"/>
      <c r="BN53" s="228"/>
      <c r="BO53" s="237"/>
      <c r="BP53" s="237"/>
      <c r="BQ53" s="234">
        <v>47</v>
      </c>
      <c r="BR53" s="235"/>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26"/>
    </row>
    <row r="54" spans="1:131" ht="26.25" customHeight="1" x14ac:dyDescent="0.15">
      <c r="A54" s="234">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28"/>
      <c r="BK54" s="228"/>
      <c r="BL54" s="228"/>
      <c r="BM54" s="228"/>
      <c r="BN54" s="228"/>
      <c r="BO54" s="237"/>
      <c r="BP54" s="237"/>
      <c r="BQ54" s="234">
        <v>48</v>
      </c>
      <c r="BR54" s="235"/>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26"/>
    </row>
    <row r="55" spans="1:131" ht="26.25" customHeight="1" x14ac:dyDescent="0.15">
      <c r="A55" s="234">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28"/>
      <c r="BK55" s="228"/>
      <c r="BL55" s="228"/>
      <c r="BM55" s="228"/>
      <c r="BN55" s="228"/>
      <c r="BO55" s="237"/>
      <c r="BP55" s="237"/>
      <c r="BQ55" s="234">
        <v>49</v>
      </c>
      <c r="BR55" s="235"/>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26"/>
    </row>
    <row r="56" spans="1:131" ht="26.25" customHeight="1" x14ac:dyDescent="0.15">
      <c r="A56" s="234">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28"/>
      <c r="BK56" s="228"/>
      <c r="BL56" s="228"/>
      <c r="BM56" s="228"/>
      <c r="BN56" s="228"/>
      <c r="BO56" s="237"/>
      <c r="BP56" s="237"/>
      <c r="BQ56" s="234">
        <v>50</v>
      </c>
      <c r="BR56" s="235"/>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26"/>
    </row>
    <row r="57" spans="1:131" ht="26.25" customHeight="1" x14ac:dyDescent="0.15">
      <c r="A57" s="234">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28"/>
      <c r="BK57" s="228"/>
      <c r="BL57" s="228"/>
      <c r="BM57" s="228"/>
      <c r="BN57" s="228"/>
      <c r="BO57" s="237"/>
      <c r="BP57" s="237"/>
      <c r="BQ57" s="234">
        <v>51</v>
      </c>
      <c r="BR57" s="235"/>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26"/>
    </row>
    <row r="58" spans="1:131" ht="26.25" customHeight="1" x14ac:dyDescent="0.15">
      <c r="A58" s="234">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28"/>
      <c r="BK58" s="228"/>
      <c r="BL58" s="228"/>
      <c r="BM58" s="228"/>
      <c r="BN58" s="228"/>
      <c r="BO58" s="237"/>
      <c r="BP58" s="237"/>
      <c r="BQ58" s="234">
        <v>52</v>
      </c>
      <c r="BR58" s="235"/>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26"/>
    </row>
    <row r="59" spans="1:131" ht="26.25" customHeight="1" x14ac:dyDescent="0.15">
      <c r="A59" s="234">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28"/>
      <c r="BK59" s="228"/>
      <c r="BL59" s="228"/>
      <c r="BM59" s="228"/>
      <c r="BN59" s="228"/>
      <c r="BO59" s="237"/>
      <c r="BP59" s="237"/>
      <c r="BQ59" s="234">
        <v>53</v>
      </c>
      <c r="BR59" s="235"/>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26"/>
    </row>
    <row r="60" spans="1:131" ht="26.25" customHeight="1" x14ac:dyDescent="0.15">
      <c r="A60" s="234">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28"/>
      <c r="BK60" s="228"/>
      <c r="BL60" s="228"/>
      <c r="BM60" s="228"/>
      <c r="BN60" s="228"/>
      <c r="BO60" s="237"/>
      <c r="BP60" s="237"/>
      <c r="BQ60" s="234">
        <v>54</v>
      </c>
      <c r="BR60" s="235"/>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26"/>
    </row>
    <row r="61" spans="1:131" ht="26.25" customHeight="1" thickBot="1" x14ac:dyDescent="0.2">
      <c r="A61" s="234">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28"/>
      <c r="BK61" s="228"/>
      <c r="BL61" s="228"/>
      <c r="BM61" s="228"/>
      <c r="BN61" s="228"/>
      <c r="BO61" s="237"/>
      <c r="BP61" s="237"/>
      <c r="BQ61" s="234">
        <v>55</v>
      </c>
      <c r="BR61" s="235"/>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26"/>
    </row>
    <row r="62" spans="1:131" ht="26.25" customHeight="1" x14ac:dyDescent="0.15">
      <c r="A62" s="234">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414</v>
      </c>
      <c r="BK62" s="834"/>
      <c r="BL62" s="834"/>
      <c r="BM62" s="834"/>
      <c r="BN62" s="835"/>
      <c r="BO62" s="237"/>
      <c r="BP62" s="237"/>
      <c r="BQ62" s="234">
        <v>56</v>
      </c>
      <c r="BR62" s="235"/>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26"/>
    </row>
    <row r="63" spans="1:131" ht="26.25" customHeight="1" thickBot="1" x14ac:dyDescent="0.2">
      <c r="A63" s="236" t="s">
        <v>393</v>
      </c>
      <c r="B63" s="817" t="s">
        <v>415</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670</v>
      </c>
      <c r="AG63" s="872"/>
      <c r="AH63" s="872"/>
      <c r="AI63" s="872"/>
      <c r="AJ63" s="873"/>
      <c r="AK63" s="874"/>
      <c r="AL63" s="869"/>
      <c r="AM63" s="869"/>
      <c r="AN63" s="869"/>
      <c r="AO63" s="869"/>
      <c r="AP63" s="872">
        <v>2072</v>
      </c>
      <c r="AQ63" s="872"/>
      <c r="AR63" s="872"/>
      <c r="AS63" s="872"/>
      <c r="AT63" s="872"/>
      <c r="AU63" s="872">
        <v>1510</v>
      </c>
      <c r="AV63" s="872"/>
      <c r="AW63" s="872"/>
      <c r="AX63" s="872"/>
      <c r="AY63" s="872"/>
      <c r="AZ63" s="876"/>
      <c r="BA63" s="876"/>
      <c r="BB63" s="876"/>
      <c r="BC63" s="876"/>
      <c r="BD63" s="876"/>
      <c r="BE63" s="877"/>
      <c r="BF63" s="877"/>
      <c r="BG63" s="877"/>
      <c r="BH63" s="877"/>
      <c r="BI63" s="878"/>
      <c r="BJ63" s="879" t="s">
        <v>126</v>
      </c>
      <c r="BK63" s="880"/>
      <c r="BL63" s="880"/>
      <c r="BM63" s="880"/>
      <c r="BN63" s="881"/>
      <c r="BO63" s="237"/>
      <c r="BP63" s="237"/>
      <c r="BQ63" s="234">
        <v>57</v>
      </c>
      <c r="BR63" s="235"/>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26"/>
    </row>
    <row r="65" spans="1:131" ht="26.25" customHeight="1" thickBot="1" x14ac:dyDescent="0.2">
      <c r="A65" s="228" t="s">
        <v>416</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26"/>
    </row>
    <row r="66" spans="1:131" ht="26.25" customHeight="1" x14ac:dyDescent="0.15">
      <c r="A66" s="755" t="s">
        <v>417</v>
      </c>
      <c r="B66" s="756"/>
      <c r="C66" s="756"/>
      <c r="D66" s="756"/>
      <c r="E66" s="756"/>
      <c r="F66" s="756"/>
      <c r="G66" s="756"/>
      <c r="H66" s="756"/>
      <c r="I66" s="756"/>
      <c r="J66" s="756"/>
      <c r="K66" s="756"/>
      <c r="L66" s="756"/>
      <c r="M66" s="756"/>
      <c r="N66" s="756"/>
      <c r="O66" s="756"/>
      <c r="P66" s="757"/>
      <c r="Q66" s="761" t="s">
        <v>397</v>
      </c>
      <c r="R66" s="762"/>
      <c r="S66" s="762"/>
      <c r="T66" s="762"/>
      <c r="U66" s="763"/>
      <c r="V66" s="761" t="s">
        <v>398</v>
      </c>
      <c r="W66" s="762"/>
      <c r="X66" s="762"/>
      <c r="Y66" s="762"/>
      <c r="Z66" s="763"/>
      <c r="AA66" s="761" t="s">
        <v>418</v>
      </c>
      <c r="AB66" s="762"/>
      <c r="AC66" s="762"/>
      <c r="AD66" s="762"/>
      <c r="AE66" s="763"/>
      <c r="AF66" s="882" t="s">
        <v>400</v>
      </c>
      <c r="AG66" s="843"/>
      <c r="AH66" s="843"/>
      <c r="AI66" s="843"/>
      <c r="AJ66" s="883"/>
      <c r="AK66" s="761" t="s">
        <v>401</v>
      </c>
      <c r="AL66" s="756"/>
      <c r="AM66" s="756"/>
      <c r="AN66" s="756"/>
      <c r="AO66" s="757"/>
      <c r="AP66" s="761" t="s">
        <v>402</v>
      </c>
      <c r="AQ66" s="762"/>
      <c r="AR66" s="762"/>
      <c r="AS66" s="762"/>
      <c r="AT66" s="763"/>
      <c r="AU66" s="761" t="s">
        <v>419</v>
      </c>
      <c r="AV66" s="762"/>
      <c r="AW66" s="762"/>
      <c r="AX66" s="762"/>
      <c r="AY66" s="763"/>
      <c r="AZ66" s="761" t="s">
        <v>381</v>
      </c>
      <c r="BA66" s="762"/>
      <c r="BB66" s="762"/>
      <c r="BC66" s="762"/>
      <c r="BD66" s="768"/>
      <c r="BE66" s="237"/>
      <c r="BF66" s="237"/>
      <c r="BG66" s="237"/>
      <c r="BH66" s="237"/>
      <c r="BI66" s="237"/>
      <c r="BJ66" s="237"/>
      <c r="BK66" s="237"/>
      <c r="BL66" s="237"/>
      <c r="BM66" s="237"/>
      <c r="BN66" s="237"/>
      <c r="BO66" s="237"/>
      <c r="BP66" s="237"/>
      <c r="BQ66" s="234">
        <v>60</v>
      </c>
      <c r="BR66" s="239"/>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26"/>
    </row>
    <row r="67" spans="1:131" ht="26.25" customHeight="1" thickBot="1" x14ac:dyDescent="0.2">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37"/>
      <c r="BF67" s="237"/>
      <c r="BG67" s="237"/>
      <c r="BH67" s="237"/>
      <c r="BI67" s="237"/>
      <c r="BJ67" s="237"/>
      <c r="BK67" s="237"/>
      <c r="BL67" s="237"/>
      <c r="BM67" s="237"/>
      <c r="BN67" s="237"/>
      <c r="BO67" s="237"/>
      <c r="BP67" s="237"/>
      <c r="BQ67" s="234">
        <v>61</v>
      </c>
      <c r="BR67" s="239"/>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26"/>
    </row>
    <row r="68" spans="1:131" ht="26.25" customHeight="1" thickTop="1" x14ac:dyDescent="0.15">
      <c r="A68" s="232">
        <v>1</v>
      </c>
      <c r="B68" s="897" t="s">
        <v>581</v>
      </c>
      <c r="C68" s="898"/>
      <c r="D68" s="898"/>
      <c r="E68" s="898"/>
      <c r="F68" s="898"/>
      <c r="G68" s="898"/>
      <c r="H68" s="898"/>
      <c r="I68" s="898"/>
      <c r="J68" s="898"/>
      <c r="K68" s="898"/>
      <c r="L68" s="898"/>
      <c r="M68" s="898"/>
      <c r="N68" s="898"/>
      <c r="O68" s="898"/>
      <c r="P68" s="899"/>
      <c r="Q68" s="900">
        <v>4283</v>
      </c>
      <c r="R68" s="894"/>
      <c r="S68" s="894"/>
      <c r="T68" s="894"/>
      <c r="U68" s="894"/>
      <c r="V68" s="894">
        <v>4150</v>
      </c>
      <c r="W68" s="894"/>
      <c r="X68" s="894"/>
      <c r="Y68" s="894"/>
      <c r="Z68" s="894"/>
      <c r="AA68" s="894">
        <v>133</v>
      </c>
      <c r="AB68" s="894"/>
      <c r="AC68" s="894"/>
      <c r="AD68" s="894"/>
      <c r="AE68" s="894"/>
      <c r="AF68" s="894">
        <v>133</v>
      </c>
      <c r="AG68" s="894"/>
      <c r="AH68" s="894"/>
      <c r="AI68" s="894"/>
      <c r="AJ68" s="894"/>
      <c r="AK68" s="894">
        <v>228</v>
      </c>
      <c r="AL68" s="894"/>
      <c r="AM68" s="894"/>
      <c r="AN68" s="894"/>
      <c r="AO68" s="894"/>
      <c r="AP68" s="894">
        <v>1428</v>
      </c>
      <c r="AQ68" s="894"/>
      <c r="AR68" s="894"/>
      <c r="AS68" s="894"/>
      <c r="AT68" s="894"/>
      <c r="AU68" s="894">
        <v>150</v>
      </c>
      <c r="AV68" s="894"/>
      <c r="AW68" s="894"/>
      <c r="AX68" s="894"/>
      <c r="AY68" s="894"/>
      <c r="AZ68" s="895"/>
      <c r="BA68" s="895"/>
      <c r="BB68" s="895"/>
      <c r="BC68" s="895"/>
      <c r="BD68" s="896"/>
      <c r="BE68" s="237"/>
      <c r="BF68" s="237"/>
      <c r="BG68" s="237"/>
      <c r="BH68" s="237"/>
      <c r="BI68" s="237"/>
      <c r="BJ68" s="237"/>
      <c r="BK68" s="237"/>
      <c r="BL68" s="237"/>
      <c r="BM68" s="237"/>
      <c r="BN68" s="237"/>
      <c r="BO68" s="237"/>
      <c r="BP68" s="237"/>
      <c r="BQ68" s="234">
        <v>62</v>
      </c>
      <c r="BR68" s="239"/>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26"/>
    </row>
    <row r="69" spans="1:131" ht="26.25" customHeight="1" x14ac:dyDescent="0.15">
      <c r="A69" s="234">
        <v>2</v>
      </c>
      <c r="B69" s="901" t="s">
        <v>582</v>
      </c>
      <c r="C69" s="902"/>
      <c r="D69" s="902"/>
      <c r="E69" s="902"/>
      <c r="F69" s="902"/>
      <c r="G69" s="902"/>
      <c r="H69" s="902"/>
      <c r="I69" s="902"/>
      <c r="J69" s="902"/>
      <c r="K69" s="902"/>
      <c r="L69" s="902"/>
      <c r="M69" s="902"/>
      <c r="N69" s="902"/>
      <c r="O69" s="902"/>
      <c r="P69" s="903"/>
      <c r="Q69" s="904">
        <v>1730</v>
      </c>
      <c r="R69" s="858"/>
      <c r="S69" s="858"/>
      <c r="T69" s="858"/>
      <c r="U69" s="858"/>
      <c r="V69" s="858">
        <v>1694</v>
      </c>
      <c r="W69" s="858"/>
      <c r="X69" s="858"/>
      <c r="Y69" s="858"/>
      <c r="Z69" s="858"/>
      <c r="AA69" s="858">
        <v>36</v>
      </c>
      <c r="AB69" s="858"/>
      <c r="AC69" s="858"/>
      <c r="AD69" s="858"/>
      <c r="AE69" s="858"/>
      <c r="AF69" s="858">
        <v>36</v>
      </c>
      <c r="AG69" s="858"/>
      <c r="AH69" s="858"/>
      <c r="AI69" s="858"/>
      <c r="AJ69" s="858"/>
      <c r="AK69" s="858" t="s">
        <v>580</v>
      </c>
      <c r="AL69" s="858"/>
      <c r="AM69" s="858"/>
      <c r="AN69" s="858"/>
      <c r="AO69" s="858"/>
      <c r="AP69" s="858" t="s">
        <v>580</v>
      </c>
      <c r="AQ69" s="858"/>
      <c r="AR69" s="858"/>
      <c r="AS69" s="858"/>
      <c r="AT69" s="858"/>
      <c r="AU69" s="858" t="s">
        <v>580</v>
      </c>
      <c r="AV69" s="858"/>
      <c r="AW69" s="858"/>
      <c r="AX69" s="858"/>
      <c r="AY69" s="858"/>
      <c r="AZ69" s="860" t="s">
        <v>586</v>
      </c>
      <c r="BA69" s="860"/>
      <c r="BB69" s="860"/>
      <c r="BC69" s="860"/>
      <c r="BD69" s="861"/>
      <c r="BE69" s="237"/>
      <c r="BF69" s="237"/>
      <c r="BG69" s="237"/>
      <c r="BH69" s="237"/>
      <c r="BI69" s="237"/>
      <c r="BJ69" s="237"/>
      <c r="BK69" s="237"/>
      <c r="BL69" s="237"/>
      <c r="BM69" s="237"/>
      <c r="BN69" s="237"/>
      <c r="BO69" s="237"/>
      <c r="BP69" s="237"/>
      <c r="BQ69" s="234">
        <v>63</v>
      </c>
      <c r="BR69" s="239"/>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26"/>
    </row>
    <row r="70" spans="1:131" ht="26.25" customHeight="1" x14ac:dyDescent="0.15">
      <c r="A70" s="234">
        <v>3</v>
      </c>
      <c r="B70" s="901" t="s">
        <v>582</v>
      </c>
      <c r="C70" s="902"/>
      <c r="D70" s="902"/>
      <c r="E70" s="902"/>
      <c r="F70" s="902"/>
      <c r="G70" s="902"/>
      <c r="H70" s="902"/>
      <c r="I70" s="902"/>
      <c r="J70" s="902"/>
      <c r="K70" s="902"/>
      <c r="L70" s="902"/>
      <c r="M70" s="902"/>
      <c r="N70" s="902"/>
      <c r="O70" s="902"/>
      <c r="P70" s="903"/>
      <c r="Q70" s="904">
        <v>824275</v>
      </c>
      <c r="R70" s="858"/>
      <c r="S70" s="858"/>
      <c r="T70" s="858"/>
      <c r="U70" s="858"/>
      <c r="V70" s="858">
        <v>793576</v>
      </c>
      <c r="W70" s="858"/>
      <c r="X70" s="858"/>
      <c r="Y70" s="858"/>
      <c r="Z70" s="858"/>
      <c r="AA70" s="858">
        <v>30699</v>
      </c>
      <c r="AB70" s="858"/>
      <c r="AC70" s="858"/>
      <c r="AD70" s="858"/>
      <c r="AE70" s="858"/>
      <c r="AF70" s="858">
        <v>30699</v>
      </c>
      <c r="AG70" s="858"/>
      <c r="AH70" s="858"/>
      <c r="AI70" s="858"/>
      <c r="AJ70" s="858"/>
      <c r="AK70" s="858">
        <v>9728</v>
      </c>
      <c r="AL70" s="858"/>
      <c r="AM70" s="858"/>
      <c r="AN70" s="858"/>
      <c r="AO70" s="858"/>
      <c r="AP70" s="858" t="s">
        <v>580</v>
      </c>
      <c r="AQ70" s="858"/>
      <c r="AR70" s="858"/>
      <c r="AS70" s="858"/>
      <c r="AT70" s="858"/>
      <c r="AU70" s="858" t="s">
        <v>580</v>
      </c>
      <c r="AV70" s="858"/>
      <c r="AW70" s="858"/>
      <c r="AX70" s="858"/>
      <c r="AY70" s="858"/>
      <c r="AZ70" s="860" t="s">
        <v>587</v>
      </c>
      <c r="BA70" s="860"/>
      <c r="BB70" s="860"/>
      <c r="BC70" s="860"/>
      <c r="BD70" s="861"/>
      <c r="BE70" s="237"/>
      <c r="BF70" s="237"/>
      <c r="BG70" s="237"/>
      <c r="BH70" s="237"/>
      <c r="BI70" s="237"/>
      <c r="BJ70" s="237"/>
      <c r="BK70" s="237"/>
      <c r="BL70" s="237"/>
      <c r="BM70" s="237"/>
      <c r="BN70" s="237"/>
      <c r="BO70" s="237"/>
      <c r="BP70" s="237"/>
      <c r="BQ70" s="234">
        <v>64</v>
      </c>
      <c r="BR70" s="239"/>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26"/>
    </row>
    <row r="71" spans="1:131" ht="26.25" customHeight="1" x14ac:dyDescent="0.15">
      <c r="A71" s="234">
        <v>4</v>
      </c>
      <c r="B71" s="901" t="s">
        <v>583</v>
      </c>
      <c r="C71" s="902"/>
      <c r="D71" s="902"/>
      <c r="E71" s="902"/>
      <c r="F71" s="902"/>
      <c r="G71" s="902"/>
      <c r="H71" s="902"/>
      <c r="I71" s="902"/>
      <c r="J71" s="902"/>
      <c r="K71" s="902"/>
      <c r="L71" s="902"/>
      <c r="M71" s="902"/>
      <c r="N71" s="902"/>
      <c r="O71" s="902"/>
      <c r="P71" s="903"/>
      <c r="Q71" s="904">
        <v>23194</v>
      </c>
      <c r="R71" s="858"/>
      <c r="S71" s="858"/>
      <c r="T71" s="858"/>
      <c r="U71" s="858"/>
      <c r="V71" s="858">
        <v>22174</v>
      </c>
      <c r="W71" s="858"/>
      <c r="X71" s="858"/>
      <c r="Y71" s="858"/>
      <c r="Z71" s="858"/>
      <c r="AA71" s="858">
        <v>480</v>
      </c>
      <c r="AB71" s="858"/>
      <c r="AC71" s="858"/>
      <c r="AD71" s="858"/>
      <c r="AE71" s="858"/>
      <c r="AF71" s="858">
        <v>480</v>
      </c>
      <c r="AG71" s="858"/>
      <c r="AH71" s="858"/>
      <c r="AI71" s="858"/>
      <c r="AJ71" s="858"/>
      <c r="AK71" s="858">
        <v>23</v>
      </c>
      <c r="AL71" s="858"/>
      <c r="AM71" s="858"/>
      <c r="AN71" s="858"/>
      <c r="AO71" s="858"/>
      <c r="AP71" s="858" t="s">
        <v>580</v>
      </c>
      <c r="AQ71" s="858"/>
      <c r="AR71" s="858"/>
      <c r="AS71" s="858"/>
      <c r="AT71" s="858"/>
      <c r="AU71" s="858" t="s">
        <v>580</v>
      </c>
      <c r="AV71" s="858"/>
      <c r="AW71" s="858"/>
      <c r="AX71" s="858"/>
      <c r="AY71" s="858"/>
      <c r="AZ71" s="860" t="s">
        <v>586</v>
      </c>
      <c r="BA71" s="860"/>
      <c r="BB71" s="860"/>
      <c r="BC71" s="860"/>
      <c r="BD71" s="861"/>
      <c r="BE71" s="237"/>
      <c r="BF71" s="237"/>
      <c r="BG71" s="237"/>
      <c r="BH71" s="237"/>
      <c r="BI71" s="237"/>
      <c r="BJ71" s="237"/>
      <c r="BK71" s="237"/>
      <c r="BL71" s="237"/>
      <c r="BM71" s="237"/>
      <c r="BN71" s="237"/>
      <c r="BO71" s="237"/>
      <c r="BP71" s="237"/>
      <c r="BQ71" s="234">
        <v>65</v>
      </c>
      <c r="BR71" s="239"/>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26"/>
    </row>
    <row r="72" spans="1:131" ht="26.25" customHeight="1" x14ac:dyDescent="0.15">
      <c r="A72" s="234">
        <v>5</v>
      </c>
      <c r="B72" s="901" t="s">
        <v>584</v>
      </c>
      <c r="C72" s="902"/>
      <c r="D72" s="902"/>
      <c r="E72" s="902"/>
      <c r="F72" s="902"/>
      <c r="G72" s="902"/>
      <c r="H72" s="902"/>
      <c r="I72" s="902"/>
      <c r="J72" s="902"/>
      <c r="K72" s="902"/>
      <c r="L72" s="902"/>
      <c r="M72" s="902"/>
      <c r="N72" s="902"/>
      <c r="O72" s="902"/>
      <c r="P72" s="903"/>
      <c r="Q72" s="904">
        <v>238</v>
      </c>
      <c r="R72" s="858"/>
      <c r="S72" s="858"/>
      <c r="T72" s="858"/>
      <c r="U72" s="858"/>
      <c r="V72" s="858">
        <v>112</v>
      </c>
      <c r="W72" s="858"/>
      <c r="X72" s="858"/>
      <c r="Y72" s="858"/>
      <c r="Z72" s="858"/>
      <c r="AA72" s="858">
        <v>125</v>
      </c>
      <c r="AB72" s="858"/>
      <c r="AC72" s="858"/>
      <c r="AD72" s="858"/>
      <c r="AE72" s="858"/>
      <c r="AF72" s="858">
        <v>125</v>
      </c>
      <c r="AG72" s="858"/>
      <c r="AH72" s="858"/>
      <c r="AI72" s="858"/>
      <c r="AJ72" s="858"/>
      <c r="AK72" s="858" t="s">
        <v>580</v>
      </c>
      <c r="AL72" s="858"/>
      <c r="AM72" s="858"/>
      <c r="AN72" s="858"/>
      <c r="AO72" s="858"/>
      <c r="AP72" s="858" t="s">
        <v>580</v>
      </c>
      <c r="AQ72" s="858"/>
      <c r="AR72" s="858"/>
      <c r="AS72" s="858"/>
      <c r="AT72" s="858"/>
      <c r="AU72" s="858" t="s">
        <v>580</v>
      </c>
      <c r="AV72" s="858"/>
      <c r="AW72" s="858"/>
      <c r="AX72" s="858"/>
      <c r="AY72" s="858"/>
      <c r="AZ72" s="860" t="s">
        <v>588</v>
      </c>
      <c r="BA72" s="860"/>
      <c r="BB72" s="860"/>
      <c r="BC72" s="860"/>
      <c r="BD72" s="861"/>
      <c r="BE72" s="237"/>
      <c r="BF72" s="237"/>
      <c r="BG72" s="237"/>
      <c r="BH72" s="237"/>
      <c r="BI72" s="237"/>
      <c r="BJ72" s="237"/>
      <c r="BK72" s="237"/>
      <c r="BL72" s="237"/>
      <c r="BM72" s="237"/>
      <c r="BN72" s="237"/>
      <c r="BO72" s="237"/>
      <c r="BP72" s="237"/>
      <c r="BQ72" s="234">
        <v>66</v>
      </c>
      <c r="BR72" s="239"/>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26"/>
    </row>
    <row r="73" spans="1:131" ht="26.25" customHeight="1" x14ac:dyDescent="0.15">
      <c r="A73" s="234">
        <v>6</v>
      </c>
      <c r="B73" s="901" t="s">
        <v>585</v>
      </c>
      <c r="C73" s="902"/>
      <c r="D73" s="902"/>
      <c r="E73" s="902"/>
      <c r="F73" s="902"/>
      <c r="G73" s="902"/>
      <c r="H73" s="902"/>
      <c r="I73" s="902"/>
      <c r="J73" s="902"/>
      <c r="K73" s="902"/>
      <c r="L73" s="902"/>
      <c r="M73" s="902"/>
      <c r="N73" s="902"/>
      <c r="O73" s="902"/>
      <c r="P73" s="903"/>
      <c r="Q73" s="904">
        <v>322</v>
      </c>
      <c r="R73" s="858"/>
      <c r="S73" s="858"/>
      <c r="T73" s="858"/>
      <c r="U73" s="858"/>
      <c r="V73" s="858">
        <v>324</v>
      </c>
      <c r="W73" s="858"/>
      <c r="X73" s="858"/>
      <c r="Y73" s="858"/>
      <c r="Z73" s="858"/>
      <c r="AA73" s="858">
        <v>8</v>
      </c>
      <c r="AB73" s="858"/>
      <c r="AC73" s="858"/>
      <c r="AD73" s="858"/>
      <c r="AE73" s="858"/>
      <c r="AF73" s="858">
        <v>8</v>
      </c>
      <c r="AG73" s="858"/>
      <c r="AH73" s="858"/>
      <c r="AI73" s="858"/>
      <c r="AJ73" s="858"/>
      <c r="AK73" s="858">
        <v>5</v>
      </c>
      <c r="AL73" s="858"/>
      <c r="AM73" s="858"/>
      <c r="AN73" s="858"/>
      <c r="AO73" s="858"/>
      <c r="AP73" s="858" t="s">
        <v>580</v>
      </c>
      <c r="AQ73" s="858"/>
      <c r="AR73" s="858"/>
      <c r="AS73" s="858"/>
      <c r="AT73" s="858"/>
      <c r="AU73" s="858" t="s">
        <v>580</v>
      </c>
      <c r="AV73" s="858"/>
      <c r="AW73" s="858"/>
      <c r="AX73" s="858"/>
      <c r="AY73" s="858"/>
      <c r="AZ73" s="860"/>
      <c r="BA73" s="860"/>
      <c r="BB73" s="860"/>
      <c r="BC73" s="860"/>
      <c r="BD73" s="861"/>
      <c r="BE73" s="237"/>
      <c r="BF73" s="237"/>
      <c r="BG73" s="237"/>
      <c r="BH73" s="237"/>
      <c r="BI73" s="237"/>
      <c r="BJ73" s="237"/>
      <c r="BK73" s="237"/>
      <c r="BL73" s="237"/>
      <c r="BM73" s="237"/>
      <c r="BN73" s="237"/>
      <c r="BO73" s="237"/>
      <c r="BP73" s="237"/>
      <c r="BQ73" s="234">
        <v>67</v>
      </c>
      <c r="BR73" s="239"/>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26"/>
    </row>
    <row r="74" spans="1:131" ht="26.25" customHeight="1" x14ac:dyDescent="0.15">
      <c r="A74" s="234">
        <v>7</v>
      </c>
      <c r="B74" s="901"/>
      <c r="C74" s="902"/>
      <c r="D74" s="902"/>
      <c r="E74" s="902"/>
      <c r="F74" s="902"/>
      <c r="G74" s="902"/>
      <c r="H74" s="902"/>
      <c r="I74" s="902"/>
      <c r="J74" s="902"/>
      <c r="K74" s="902"/>
      <c r="L74" s="902"/>
      <c r="M74" s="902"/>
      <c r="N74" s="902"/>
      <c r="O74" s="902"/>
      <c r="P74" s="903"/>
      <c r="Q74" s="904"/>
      <c r="R74" s="858"/>
      <c r="S74" s="858"/>
      <c r="T74" s="858"/>
      <c r="U74" s="858"/>
      <c r="V74" s="858"/>
      <c r="W74" s="858"/>
      <c r="X74" s="858"/>
      <c r="Y74" s="858"/>
      <c r="Z74" s="858"/>
      <c r="AA74" s="858"/>
      <c r="AB74" s="858"/>
      <c r="AC74" s="858"/>
      <c r="AD74" s="858"/>
      <c r="AE74" s="858"/>
      <c r="AF74" s="858"/>
      <c r="AG74" s="858"/>
      <c r="AH74" s="858"/>
      <c r="AI74" s="858"/>
      <c r="AJ74" s="858"/>
      <c r="AK74" s="858"/>
      <c r="AL74" s="858"/>
      <c r="AM74" s="858"/>
      <c r="AN74" s="858"/>
      <c r="AO74" s="858"/>
      <c r="AP74" s="858"/>
      <c r="AQ74" s="858"/>
      <c r="AR74" s="858"/>
      <c r="AS74" s="858"/>
      <c r="AT74" s="858"/>
      <c r="AU74" s="858"/>
      <c r="AV74" s="858"/>
      <c r="AW74" s="858"/>
      <c r="AX74" s="858"/>
      <c r="AY74" s="858"/>
      <c r="AZ74" s="860"/>
      <c r="BA74" s="860"/>
      <c r="BB74" s="860"/>
      <c r="BC74" s="860"/>
      <c r="BD74" s="861"/>
      <c r="BE74" s="237"/>
      <c r="BF74" s="237"/>
      <c r="BG74" s="237"/>
      <c r="BH74" s="237"/>
      <c r="BI74" s="237"/>
      <c r="BJ74" s="237"/>
      <c r="BK74" s="237"/>
      <c r="BL74" s="237"/>
      <c r="BM74" s="237"/>
      <c r="BN74" s="237"/>
      <c r="BO74" s="237"/>
      <c r="BP74" s="237"/>
      <c r="BQ74" s="234">
        <v>68</v>
      </c>
      <c r="BR74" s="239"/>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26"/>
    </row>
    <row r="75" spans="1:131" ht="26.25" customHeight="1" x14ac:dyDescent="0.15">
      <c r="A75" s="234">
        <v>8</v>
      </c>
      <c r="B75" s="901"/>
      <c r="C75" s="902"/>
      <c r="D75" s="902"/>
      <c r="E75" s="902"/>
      <c r="F75" s="902"/>
      <c r="G75" s="902"/>
      <c r="H75" s="902"/>
      <c r="I75" s="902"/>
      <c r="J75" s="902"/>
      <c r="K75" s="902"/>
      <c r="L75" s="902"/>
      <c r="M75" s="902"/>
      <c r="N75" s="902"/>
      <c r="O75" s="902"/>
      <c r="P75" s="903"/>
      <c r="Q75" s="905"/>
      <c r="R75" s="906"/>
      <c r="S75" s="906"/>
      <c r="T75" s="906"/>
      <c r="U75" s="862"/>
      <c r="V75" s="907"/>
      <c r="W75" s="906"/>
      <c r="X75" s="906"/>
      <c r="Y75" s="906"/>
      <c r="Z75" s="862"/>
      <c r="AA75" s="907"/>
      <c r="AB75" s="906"/>
      <c r="AC75" s="906"/>
      <c r="AD75" s="906"/>
      <c r="AE75" s="862"/>
      <c r="AF75" s="907"/>
      <c r="AG75" s="906"/>
      <c r="AH75" s="906"/>
      <c r="AI75" s="906"/>
      <c r="AJ75" s="862"/>
      <c r="AK75" s="907"/>
      <c r="AL75" s="906"/>
      <c r="AM75" s="906"/>
      <c r="AN75" s="906"/>
      <c r="AO75" s="862"/>
      <c r="AP75" s="907"/>
      <c r="AQ75" s="906"/>
      <c r="AR75" s="906"/>
      <c r="AS75" s="906"/>
      <c r="AT75" s="862"/>
      <c r="AU75" s="907"/>
      <c r="AV75" s="906"/>
      <c r="AW75" s="906"/>
      <c r="AX75" s="906"/>
      <c r="AY75" s="862"/>
      <c r="AZ75" s="860"/>
      <c r="BA75" s="860"/>
      <c r="BB75" s="860"/>
      <c r="BC75" s="860"/>
      <c r="BD75" s="861"/>
      <c r="BE75" s="237"/>
      <c r="BF75" s="237"/>
      <c r="BG75" s="237"/>
      <c r="BH75" s="237"/>
      <c r="BI75" s="237"/>
      <c r="BJ75" s="237"/>
      <c r="BK75" s="237"/>
      <c r="BL75" s="237"/>
      <c r="BM75" s="237"/>
      <c r="BN75" s="237"/>
      <c r="BO75" s="237"/>
      <c r="BP75" s="237"/>
      <c r="BQ75" s="234">
        <v>69</v>
      </c>
      <c r="BR75" s="239"/>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26"/>
    </row>
    <row r="76" spans="1:131" ht="26.25" customHeight="1" x14ac:dyDescent="0.15">
      <c r="A76" s="234">
        <v>9</v>
      </c>
      <c r="B76" s="901"/>
      <c r="C76" s="902"/>
      <c r="D76" s="902"/>
      <c r="E76" s="902"/>
      <c r="F76" s="902"/>
      <c r="G76" s="902"/>
      <c r="H76" s="902"/>
      <c r="I76" s="902"/>
      <c r="J76" s="902"/>
      <c r="K76" s="902"/>
      <c r="L76" s="902"/>
      <c r="M76" s="902"/>
      <c r="N76" s="902"/>
      <c r="O76" s="902"/>
      <c r="P76" s="903"/>
      <c r="Q76" s="905"/>
      <c r="R76" s="906"/>
      <c r="S76" s="906"/>
      <c r="T76" s="906"/>
      <c r="U76" s="862"/>
      <c r="V76" s="907"/>
      <c r="W76" s="906"/>
      <c r="X76" s="906"/>
      <c r="Y76" s="906"/>
      <c r="Z76" s="862"/>
      <c r="AA76" s="907"/>
      <c r="AB76" s="906"/>
      <c r="AC76" s="906"/>
      <c r="AD76" s="906"/>
      <c r="AE76" s="862"/>
      <c r="AF76" s="907"/>
      <c r="AG76" s="906"/>
      <c r="AH76" s="906"/>
      <c r="AI76" s="906"/>
      <c r="AJ76" s="862"/>
      <c r="AK76" s="907"/>
      <c r="AL76" s="906"/>
      <c r="AM76" s="906"/>
      <c r="AN76" s="906"/>
      <c r="AO76" s="862"/>
      <c r="AP76" s="907"/>
      <c r="AQ76" s="906"/>
      <c r="AR76" s="906"/>
      <c r="AS76" s="906"/>
      <c r="AT76" s="862"/>
      <c r="AU76" s="907"/>
      <c r="AV76" s="906"/>
      <c r="AW76" s="906"/>
      <c r="AX76" s="906"/>
      <c r="AY76" s="862"/>
      <c r="AZ76" s="860"/>
      <c r="BA76" s="860"/>
      <c r="BB76" s="860"/>
      <c r="BC76" s="860"/>
      <c r="BD76" s="861"/>
      <c r="BE76" s="237"/>
      <c r="BF76" s="237"/>
      <c r="BG76" s="237"/>
      <c r="BH76" s="237"/>
      <c r="BI76" s="237"/>
      <c r="BJ76" s="237"/>
      <c r="BK76" s="237"/>
      <c r="BL76" s="237"/>
      <c r="BM76" s="237"/>
      <c r="BN76" s="237"/>
      <c r="BO76" s="237"/>
      <c r="BP76" s="237"/>
      <c r="BQ76" s="234">
        <v>70</v>
      </c>
      <c r="BR76" s="239"/>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26"/>
    </row>
    <row r="77" spans="1:131" ht="26.25" customHeight="1" x14ac:dyDescent="0.15">
      <c r="A77" s="234">
        <v>10</v>
      </c>
      <c r="B77" s="901"/>
      <c r="C77" s="902"/>
      <c r="D77" s="902"/>
      <c r="E77" s="902"/>
      <c r="F77" s="902"/>
      <c r="G77" s="902"/>
      <c r="H77" s="902"/>
      <c r="I77" s="902"/>
      <c r="J77" s="902"/>
      <c r="K77" s="902"/>
      <c r="L77" s="902"/>
      <c r="M77" s="902"/>
      <c r="N77" s="902"/>
      <c r="O77" s="902"/>
      <c r="P77" s="903"/>
      <c r="Q77" s="905"/>
      <c r="R77" s="906"/>
      <c r="S77" s="906"/>
      <c r="T77" s="906"/>
      <c r="U77" s="862"/>
      <c r="V77" s="907"/>
      <c r="W77" s="906"/>
      <c r="X77" s="906"/>
      <c r="Y77" s="906"/>
      <c r="Z77" s="862"/>
      <c r="AA77" s="907"/>
      <c r="AB77" s="906"/>
      <c r="AC77" s="906"/>
      <c r="AD77" s="906"/>
      <c r="AE77" s="862"/>
      <c r="AF77" s="907"/>
      <c r="AG77" s="906"/>
      <c r="AH77" s="906"/>
      <c r="AI77" s="906"/>
      <c r="AJ77" s="862"/>
      <c r="AK77" s="907"/>
      <c r="AL77" s="906"/>
      <c r="AM77" s="906"/>
      <c r="AN77" s="906"/>
      <c r="AO77" s="862"/>
      <c r="AP77" s="907"/>
      <c r="AQ77" s="906"/>
      <c r="AR77" s="906"/>
      <c r="AS77" s="906"/>
      <c r="AT77" s="862"/>
      <c r="AU77" s="907"/>
      <c r="AV77" s="906"/>
      <c r="AW77" s="906"/>
      <c r="AX77" s="906"/>
      <c r="AY77" s="862"/>
      <c r="AZ77" s="860"/>
      <c r="BA77" s="860"/>
      <c r="BB77" s="860"/>
      <c r="BC77" s="860"/>
      <c r="BD77" s="861"/>
      <c r="BE77" s="237"/>
      <c r="BF77" s="237"/>
      <c r="BG77" s="237"/>
      <c r="BH77" s="237"/>
      <c r="BI77" s="237"/>
      <c r="BJ77" s="237"/>
      <c r="BK77" s="237"/>
      <c r="BL77" s="237"/>
      <c r="BM77" s="237"/>
      <c r="BN77" s="237"/>
      <c r="BO77" s="237"/>
      <c r="BP77" s="237"/>
      <c r="BQ77" s="234">
        <v>71</v>
      </c>
      <c r="BR77" s="239"/>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26"/>
    </row>
    <row r="78" spans="1:131" ht="26.25" customHeight="1" x14ac:dyDescent="0.15">
      <c r="A78" s="234">
        <v>11</v>
      </c>
      <c r="B78" s="901"/>
      <c r="C78" s="902"/>
      <c r="D78" s="902"/>
      <c r="E78" s="902"/>
      <c r="F78" s="902"/>
      <c r="G78" s="902"/>
      <c r="H78" s="902"/>
      <c r="I78" s="902"/>
      <c r="J78" s="902"/>
      <c r="K78" s="902"/>
      <c r="L78" s="902"/>
      <c r="M78" s="902"/>
      <c r="N78" s="902"/>
      <c r="O78" s="902"/>
      <c r="P78" s="903"/>
      <c r="Q78" s="904"/>
      <c r="R78" s="858"/>
      <c r="S78" s="858"/>
      <c r="T78" s="858"/>
      <c r="U78" s="858"/>
      <c r="V78" s="858"/>
      <c r="W78" s="858"/>
      <c r="X78" s="858"/>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8"/>
      <c r="AY78" s="858"/>
      <c r="AZ78" s="860"/>
      <c r="BA78" s="860"/>
      <c r="BB78" s="860"/>
      <c r="BC78" s="860"/>
      <c r="BD78" s="861"/>
      <c r="BE78" s="237"/>
      <c r="BF78" s="237"/>
      <c r="BG78" s="237"/>
      <c r="BH78" s="237"/>
      <c r="BI78" s="237"/>
      <c r="BJ78" s="226"/>
      <c r="BK78" s="226"/>
      <c r="BL78" s="226"/>
      <c r="BM78" s="226"/>
      <c r="BN78" s="226"/>
      <c r="BO78" s="237"/>
      <c r="BP78" s="237"/>
      <c r="BQ78" s="234">
        <v>72</v>
      </c>
      <c r="BR78" s="239"/>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26"/>
    </row>
    <row r="79" spans="1:131" ht="26.25" customHeight="1" x14ac:dyDescent="0.15">
      <c r="A79" s="234">
        <v>12</v>
      </c>
      <c r="B79" s="901"/>
      <c r="C79" s="902"/>
      <c r="D79" s="902"/>
      <c r="E79" s="902"/>
      <c r="F79" s="902"/>
      <c r="G79" s="902"/>
      <c r="H79" s="902"/>
      <c r="I79" s="902"/>
      <c r="J79" s="902"/>
      <c r="K79" s="902"/>
      <c r="L79" s="902"/>
      <c r="M79" s="902"/>
      <c r="N79" s="902"/>
      <c r="O79" s="902"/>
      <c r="P79" s="903"/>
      <c r="Q79" s="904"/>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858"/>
      <c r="AP79" s="858"/>
      <c r="AQ79" s="858"/>
      <c r="AR79" s="858"/>
      <c r="AS79" s="858"/>
      <c r="AT79" s="858"/>
      <c r="AU79" s="858"/>
      <c r="AV79" s="858"/>
      <c r="AW79" s="858"/>
      <c r="AX79" s="858"/>
      <c r="AY79" s="858"/>
      <c r="AZ79" s="860"/>
      <c r="BA79" s="860"/>
      <c r="BB79" s="860"/>
      <c r="BC79" s="860"/>
      <c r="BD79" s="861"/>
      <c r="BE79" s="237"/>
      <c r="BF79" s="237"/>
      <c r="BG79" s="237"/>
      <c r="BH79" s="237"/>
      <c r="BI79" s="237"/>
      <c r="BJ79" s="226"/>
      <c r="BK79" s="226"/>
      <c r="BL79" s="226"/>
      <c r="BM79" s="226"/>
      <c r="BN79" s="226"/>
      <c r="BO79" s="237"/>
      <c r="BP79" s="237"/>
      <c r="BQ79" s="234">
        <v>73</v>
      </c>
      <c r="BR79" s="239"/>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26"/>
    </row>
    <row r="80" spans="1:131" ht="26.25" customHeight="1" x14ac:dyDescent="0.15">
      <c r="A80" s="234">
        <v>13</v>
      </c>
      <c r="B80" s="901"/>
      <c r="C80" s="902"/>
      <c r="D80" s="902"/>
      <c r="E80" s="902"/>
      <c r="F80" s="902"/>
      <c r="G80" s="902"/>
      <c r="H80" s="902"/>
      <c r="I80" s="902"/>
      <c r="J80" s="902"/>
      <c r="K80" s="902"/>
      <c r="L80" s="902"/>
      <c r="M80" s="902"/>
      <c r="N80" s="902"/>
      <c r="O80" s="902"/>
      <c r="P80" s="903"/>
      <c r="Q80" s="904"/>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8"/>
      <c r="AY80" s="858"/>
      <c r="AZ80" s="860"/>
      <c r="BA80" s="860"/>
      <c r="BB80" s="860"/>
      <c r="BC80" s="860"/>
      <c r="BD80" s="861"/>
      <c r="BE80" s="237"/>
      <c r="BF80" s="237"/>
      <c r="BG80" s="237"/>
      <c r="BH80" s="237"/>
      <c r="BI80" s="237"/>
      <c r="BJ80" s="237"/>
      <c r="BK80" s="237"/>
      <c r="BL80" s="237"/>
      <c r="BM80" s="237"/>
      <c r="BN80" s="237"/>
      <c r="BO80" s="237"/>
      <c r="BP80" s="237"/>
      <c r="BQ80" s="234">
        <v>74</v>
      </c>
      <c r="BR80" s="239"/>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26"/>
    </row>
    <row r="81" spans="1:131" ht="26.25" customHeight="1" x14ac:dyDescent="0.15">
      <c r="A81" s="234">
        <v>14</v>
      </c>
      <c r="B81" s="901"/>
      <c r="C81" s="902"/>
      <c r="D81" s="902"/>
      <c r="E81" s="902"/>
      <c r="F81" s="902"/>
      <c r="G81" s="902"/>
      <c r="H81" s="902"/>
      <c r="I81" s="902"/>
      <c r="J81" s="902"/>
      <c r="K81" s="902"/>
      <c r="L81" s="902"/>
      <c r="M81" s="902"/>
      <c r="N81" s="902"/>
      <c r="O81" s="902"/>
      <c r="P81" s="903"/>
      <c r="Q81" s="904"/>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60"/>
      <c r="BA81" s="860"/>
      <c r="BB81" s="860"/>
      <c r="BC81" s="860"/>
      <c r="BD81" s="861"/>
      <c r="BE81" s="237"/>
      <c r="BF81" s="237"/>
      <c r="BG81" s="237"/>
      <c r="BH81" s="237"/>
      <c r="BI81" s="237"/>
      <c r="BJ81" s="237"/>
      <c r="BK81" s="237"/>
      <c r="BL81" s="237"/>
      <c r="BM81" s="237"/>
      <c r="BN81" s="237"/>
      <c r="BO81" s="237"/>
      <c r="BP81" s="237"/>
      <c r="BQ81" s="234">
        <v>75</v>
      </c>
      <c r="BR81" s="239"/>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26"/>
    </row>
    <row r="82" spans="1:131" ht="26.25" customHeight="1" x14ac:dyDescent="0.15">
      <c r="A82" s="234">
        <v>15</v>
      </c>
      <c r="B82" s="901"/>
      <c r="C82" s="902"/>
      <c r="D82" s="902"/>
      <c r="E82" s="902"/>
      <c r="F82" s="902"/>
      <c r="G82" s="902"/>
      <c r="H82" s="902"/>
      <c r="I82" s="902"/>
      <c r="J82" s="902"/>
      <c r="K82" s="902"/>
      <c r="L82" s="902"/>
      <c r="M82" s="902"/>
      <c r="N82" s="902"/>
      <c r="O82" s="902"/>
      <c r="P82" s="903"/>
      <c r="Q82" s="904"/>
      <c r="R82" s="858"/>
      <c r="S82" s="858"/>
      <c r="T82" s="858"/>
      <c r="U82" s="858"/>
      <c r="V82" s="858"/>
      <c r="W82" s="858"/>
      <c r="X82" s="858"/>
      <c r="Y82" s="858"/>
      <c r="Z82" s="858"/>
      <c r="AA82" s="858"/>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860"/>
      <c r="BA82" s="860"/>
      <c r="BB82" s="860"/>
      <c r="BC82" s="860"/>
      <c r="BD82" s="861"/>
      <c r="BE82" s="237"/>
      <c r="BF82" s="237"/>
      <c r="BG82" s="237"/>
      <c r="BH82" s="237"/>
      <c r="BI82" s="237"/>
      <c r="BJ82" s="237"/>
      <c r="BK82" s="237"/>
      <c r="BL82" s="237"/>
      <c r="BM82" s="237"/>
      <c r="BN82" s="237"/>
      <c r="BO82" s="237"/>
      <c r="BP82" s="237"/>
      <c r="BQ82" s="234">
        <v>76</v>
      </c>
      <c r="BR82" s="239"/>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26"/>
    </row>
    <row r="83" spans="1:131" ht="26.25" customHeight="1" x14ac:dyDescent="0.15">
      <c r="A83" s="234">
        <v>16</v>
      </c>
      <c r="B83" s="901"/>
      <c r="C83" s="902"/>
      <c r="D83" s="902"/>
      <c r="E83" s="902"/>
      <c r="F83" s="902"/>
      <c r="G83" s="902"/>
      <c r="H83" s="902"/>
      <c r="I83" s="902"/>
      <c r="J83" s="902"/>
      <c r="K83" s="902"/>
      <c r="L83" s="902"/>
      <c r="M83" s="902"/>
      <c r="N83" s="902"/>
      <c r="O83" s="902"/>
      <c r="P83" s="903"/>
      <c r="Q83" s="904"/>
      <c r="R83" s="858"/>
      <c r="S83" s="858"/>
      <c r="T83" s="858"/>
      <c r="U83" s="858"/>
      <c r="V83" s="858"/>
      <c r="W83" s="858"/>
      <c r="X83" s="858"/>
      <c r="Y83" s="858"/>
      <c r="Z83" s="858"/>
      <c r="AA83" s="858"/>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860"/>
      <c r="BA83" s="860"/>
      <c r="BB83" s="860"/>
      <c r="BC83" s="860"/>
      <c r="BD83" s="861"/>
      <c r="BE83" s="237"/>
      <c r="BF83" s="237"/>
      <c r="BG83" s="237"/>
      <c r="BH83" s="237"/>
      <c r="BI83" s="237"/>
      <c r="BJ83" s="237"/>
      <c r="BK83" s="237"/>
      <c r="BL83" s="237"/>
      <c r="BM83" s="237"/>
      <c r="BN83" s="237"/>
      <c r="BO83" s="237"/>
      <c r="BP83" s="237"/>
      <c r="BQ83" s="234">
        <v>77</v>
      </c>
      <c r="BR83" s="239"/>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26"/>
    </row>
    <row r="84" spans="1:131" ht="26.25" customHeight="1" x14ac:dyDescent="0.15">
      <c r="A84" s="234">
        <v>17</v>
      </c>
      <c r="B84" s="901"/>
      <c r="C84" s="902"/>
      <c r="D84" s="902"/>
      <c r="E84" s="902"/>
      <c r="F84" s="902"/>
      <c r="G84" s="902"/>
      <c r="H84" s="902"/>
      <c r="I84" s="902"/>
      <c r="J84" s="902"/>
      <c r="K84" s="902"/>
      <c r="L84" s="902"/>
      <c r="M84" s="902"/>
      <c r="N84" s="902"/>
      <c r="O84" s="902"/>
      <c r="P84" s="903"/>
      <c r="Q84" s="904"/>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37"/>
      <c r="BF84" s="237"/>
      <c r="BG84" s="237"/>
      <c r="BH84" s="237"/>
      <c r="BI84" s="237"/>
      <c r="BJ84" s="237"/>
      <c r="BK84" s="237"/>
      <c r="BL84" s="237"/>
      <c r="BM84" s="237"/>
      <c r="BN84" s="237"/>
      <c r="BO84" s="237"/>
      <c r="BP84" s="237"/>
      <c r="BQ84" s="234">
        <v>78</v>
      </c>
      <c r="BR84" s="239"/>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26"/>
    </row>
    <row r="85" spans="1:131" ht="26.25" customHeight="1" x14ac:dyDescent="0.15">
      <c r="A85" s="234">
        <v>18</v>
      </c>
      <c r="B85" s="901"/>
      <c r="C85" s="902"/>
      <c r="D85" s="902"/>
      <c r="E85" s="902"/>
      <c r="F85" s="902"/>
      <c r="G85" s="902"/>
      <c r="H85" s="902"/>
      <c r="I85" s="902"/>
      <c r="J85" s="902"/>
      <c r="K85" s="902"/>
      <c r="L85" s="902"/>
      <c r="M85" s="902"/>
      <c r="N85" s="902"/>
      <c r="O85" s="902"/>
      <c r="P85" s="903"/>
      <c r="Q85" s="904"/>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37"/>
      <c r="BF85" s="237"/>
      <c r="BG85" s="237"/>
      <c r="BH85" s="237"/>
      <c r="BI85" s="237"/>
      <c r="BJ85" s="237"/>
      <c r="BK85" s="237"/>
      <c r="BL85" s="237"/>
      <c r="BM85" s="237"/>
      <c r="BN85" s="237"/>
      <c r="BO85" s="237"/>
      <c r="BP85" s="237"/>
      <c r="BQ85" s="234">
        <v>79</v>
      </c>
      <c r="BR85" s="239"/>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26"/>
    </row>
    <row r="86" spans="1:131" ht="26.25" customHeight="1" x14ac:dyDescent="0.15">
      <c r="A86" s="234">
        <v>19</v>
      </c>
      <c r="B86" s="901"/>
      <c r="C86" s="902"/>
      <c r="D86" s="902"/>
      <c r="E86" s="902"/>
      <c r="F86" s="902"/>
      <c r="G86" s="902"/>
      <c r="H86" s="902"/>
      <c r="I86" s="902"/>
      <c r="J86" s="902"/>
      <c r="K86" s="902"/>
      <c r="L86" s="902"/>
      <c r="M86" s="902"/>
      <c r="N86" s="902"/>
      <c r="O86" s="902"/>
      <c r="P86" s="903"/>
      <c r="Q86" s="904"/>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37"/>
      <c r="BF86" s="237"/>
      <c r="BG86" s="237"/>
      <c r="BH86" s="237"/>
      <c r="BI86" s="237"/>
      <c r="BJ86" s="237"/>
      <c r="BK86" s="237"/>
      <c r="BL86" s="237"/>
      <c r="BM86" s="237"/>
      <c r="BN86" s="237"/>
      <c r="BO86" s="237"/>
      <c r="BP86" s="237"/>
      <c r="BQ86" s="234">
        <v>80</v>
      </c>
      <c r="BR86" s="239"/>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26"/>
    </row>
    <row r="87" spans="1:131" ht="26.25" customHeight="1" x14ac:dyDescent="0.15">
      <c r="A87" s="240">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37"/>
      <c r="BF87" s="237"/>
      <c r="BG87" s="237"/>
      <c r="BH87" s="237"/>
      <c r="BI87" s="237"/>
      <c r="BJ87" s="237"/>
      <c r="BK87" s="237"/>
      <c r="BL87" s="237"/>
      <c r="BM87" s="237"/>
      <c r="BN87" s="237"/>
      <c r="BO87" s="237"/>
      <c r="BP87" s="237"/>
      <c r="BQ87" s="234">
        <v>81</v>
      </c>
      <c r="BR87" s="239"/>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26"/>
    </row>
    <row r="88" spans="1:131" ht="26.25" customHeight="1" thickBot="1" x14ac:dyDescent="0.2">
      <c r="A88" s="236" t="s">
        <v>393</v>
      </c>
      <c r="B88" s="817" t="s">
        <v>420</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v>31481</v>
      </c>
      <c r="AG88" s="872"/>
      <c r="AH88" s="872"/>
      <c r="AI88" s="872"/>
      <c r="AJ88" s="872"/>
      <c r="AK88" s="869"/>
      <c r="AL88" s="869"/>
      <c r="AM88" s="869"/>
      <c r="AN88" s="869"/>
      <c r="AO88" s="869"/>
      <c r="AP88" s="872">
        <v>1428</v>
      </c>
      <c r="AQ88" s="872"/>
      <c r="AR88" s="872"/>
      <c r="AS88" s="872"/>
      <c r="AT88" s="872"/>
      <c r="AU88" s="872">
        <v>150</v>
      </c>
      <c r="AV88" s="872"/>
      <c r="AW88" s="872"/>
      <c r="AX88" s="872"/>
      <c r="AY88" s="872"/>
      <c r="AZ88" s="877"/>
      <c r="BA88" s="877"/>
      <c r="BB88" s="877"/>
      <c r="BC88" s="877"/>
      <c r="BD88" s="878"/>
      <c r="BE88" s="237"/>
      <c r="BF88" s="237"/>
      <c r="BG88" s="237"/>
      <c r="BH88" s="237"/>
      <c r="BI88" s="237"/>
      <c r="BJ88" s="237"/>
      <c r="BK88" s="237"/>
      <c r="BL88" s="237"/>
      <c r="BM88" s="237"/>
      <c r="BN88" s="237"/>
      <c r="BO88" s="237"/>
      <c r="BP88" s="237"/>
      <c r="BQ88" s="234">
        <v>82</v>
      </c>
      <c r="BR88" s="239"/>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817" t="s">
        <v>421</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c r="CS102" s="880"/>
      <c r="CT102" s="880"/>
      <c r="CU102" s="880"/>
      <c r="CV102" s="919"/>
      <c r="CW102" s="918"/>
      <c r="CX102" s="880"/>
      <c r="CY102" s="880"/>
      <c r="CZ102" s="880"/>
      <c r="DA102" s="919"/>
      <c r="DB102" s="918"/>
      <c r="DC102" s="880"/>
      <c r="DD102" s="880"/>
      <c r="DE102" s="880"/>
      <c r="DF102" s="919"/>
      <c r="DG102" s="918"/>
      <c r="DH102" s="880"/>
      <c r="DI102" s="880"/>
      <c r="DJ102" s="880"/>
      <c r="DK102" s="919"/>
      <c r="DL102" s="918"/>
      <c r="DM102" s="880"/>
      <c r="DN102" s="880"/>
      <c r="DO102" s="880"/>
      <c r="DP102" s="919"/>
      <c r="DQ102" s="918"/>
      <c r="DR102" s="880"/>
      <c r="DS102" s="880"/>
      <c r="DT102" s="880"/>
      <c r="DU102" s="919"/>
      <c r="DV102" s="817"/>
      <c r="DW102" s="818"/>
      <c r="DX102" s="818"/>
      <c r="DY102" s="818"/>
      <c r="DZ102" s="942"/>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3" t="s">
        <v>422</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4" t="s">
        <v>423</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424</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425</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5" t="s">
        <v>426</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427</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26" customFormat="1" ht="26.25" customHeight="1" x14ac:dyDescent="0.15">
      <c r="A109" s="940" t="s">
        <v>428</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429</v>
      </c>
      <c r="AB109" s="921"/>
      <c r="AC109" s="921"/>
      <c r="AD109" s="921"/>
      <c r="AE109" s="922"/>
      <c r="AF109" s="920" t="s">
        <v>430</v>
      </c>
      <c r="AG109" s="921"/>
      <c r="AH109" s="921"/>
      <c r="AI109" s="921"/>
      <c r="AJ109" s="922"/>
      <c r="AK109" s="920" t="s">
        <v>308</v>
      </c>
      <c r="AL109" s="921"/>
      <c r="AM109" s="921"/>
      <c r="AN109" s="921"/>
      <c r="AO109" s="922"/>
      <c r="AP109" s="920" t="s">
        <v>431</v>
      </c>
      <c r="AQ109" s="921"/>
      <c r="AR109" s="921"/>
      <c r="AS109" s="921"/>
      <c r="AT109" s="923"/>
      <c r="AU109" s="940" t="s">
        <v>428</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429</v>
      </c>
      <c r="BR109" s="921"/>
      <c r="BS109" s="921"/>
      <c r="BT109" s="921"/>
      <c r="BU109" s="922"/>
      <c r="BV109" s="920" t="s">
        <v>430</v>
      </c>
      <c r="BW109" s="921"/>
      <c r="BX109" s="921"/>
      <c r="BY109" s="921"/>
      <c r="BZ109" s="922"/>
      <c r="CA109" s="920" t="s">
        <v>308</v>
      </c>
      <c r="CB109" s="921"/>
      <c r="CC109" s="921"/>
      <c r="CD109" s="921"/>
      <c r="CE109" s="922"/>
      <c r="CF109" s="941" t="s">
        <v>431</v>
      </c>
      <c r="CG109" s="941"/>
      <c r="CH109" s="941"/>
      <c r="CI109" s="941"/>
      <c r="CJ109" s="941"/>
      <c r="CK109" s="920" t="s">
        <v>432</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429</v>
      </c>
      <c r="DH109" s="921"/>
      <c r="DI109" s="921"/>
      <c r="DJ109" s="921"/>
      <c r="DK109" s="922"/>
      <c r="DL109" s="920" t="s">
        <v>430</v>
      </c>
      <c r="DM109" s="921"/>
      <c r="DN109" s="921"/>
      <c r="DO109" s="921"/>
      <c r="DP109" s="922"/>
      <c r="DQ109" s="920" t="s">
        <v>308</v>
      </c>
      <c r="DR109" s="921"/>
      <c r="DS109" s="921"/>
      <c r="DT109" s="921"/>
      <c r="DU109" s="922"/>
      <c r="DV109" s="920" t="s">
        <v>431</v>
      </c>
      <c r="DW109" s="921"/>
      <c r="DX109" s="921"/>
      <c r="DY109" s="921"/>
      <c r="DZ109" s="923"/>
    </row>
    <row r="110" spans="1:131" s="226" customFormat="1" ht="26.25" customHeight="1" x14ac:dyDescent="0.15">
      <c r="A110" s="924" t="s">
        <v>433</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359690</v>
      </c>
      <c r="AB110" s="928"/>
      <c r="AC110" s="928"/>
      <c r="AD110" s="928"/>
      <c r="AE110" s="929"/>
      <c r="AF110" s="930">
        <v>411729</v>
      </c>
      <c r="AG110" s="928"/>
      <c r="AH110" s="928"/>
      <c r="AI110" s="928"/>
      <c r="AJ110" s="929"/>
      <c r="AK110" s="930">
        <v>442046</v>
      </c>
      <c r="AL110" s="928"/>
      <c r="AM110" s="928"/>
      <c r="AN110" s="928"/>
      <c r="AO110" s="929"/>
      <c r="AP110" s="931">
        <v>13.9</v>
      </c>
      <c r="AQ110" s="932"/>
      <c r="AR110" s="932"/>
      <c r="AS110" s="932"/>
      <c r="AT110" s="933"/>
      <c r="AU110" s="934" t="s">
        <v>73</v>
      </c>
      <c r="AV110" s="935"/>
      <c r="AW110" s="935"/>
      <c r="AX110" s="935"/>
      <c r="AY110" s="935"/>
      <c r="AZ110" s="957" t="s">
        <v>434</v>
      </c>
      <c r="BA110" s="925"/>
      <c r="BB110" s="925"/>
      <c r="BC110" s="925"/>
      <c r="BD110" s="925"/>
      <c r="BE110" s="925"/>
      <c r="BF110" s="925"/>
      <c r="BG110" s="925"/>
      <c r="BH110" s="925"/>
      <c r="BI110" s="925"/>
      <c r="BJ110" s="925"/>
      <c r="BK110" s="925"/>
      <c r="BL110" s="925"/>
      <c r="BM110" s="925"/>
      <c r="BN110" s="925"/>
      <c r="BO110" s="925"/>
      <c r="BP110" s="926"/>
      <c r="BQ110" s="958">
        <v>4620945</v>
      </c>
      <c r="BR110" s="959"/>
      <c r="BS110" s="959"/>
      <c r="BT110" s="959"/>
      <c r="BU110" s="959"/>
      <c r="BV110" s="959">
        <v>4667498</v>
      </c>
      <c r="BW110" s="959"/>
      <c r="BX110" s="959"/>
      <c r="BY110" s="959"/>
      <c r="BZ110" s="959"/>
      <c r="CA110" s="959">
        <v>4502030</v>
      </c>
      <c r="CB110" s="959"/>
      <c r="CC110" s="959"/>
      <c r="CD110" s="959"/>
      <c r="CE110" s="959"/>
      <c r="CF110" s="972">
        <v>141.1</v>
      </c>
      <c r="CG110" s="973"/>
      <c r="CH110" s="973"/>
      <c r="CI110" s="973"/>
      <c r="CJ110" s="973"/>
      <c r="CK110" s="974" t="s">
        <v>435</v>
      </c>
      <c r="CL110" s="975"/>
      <c r="CM110" s="957" t="s">
        <v>436</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437</v>
      </c>
      <c r="DH110" s="959"/>
      <c r="DI110" s="959"/>
      <c r="DJ110" s="959"/>
      <c r="DK110" s="959"/>
      <c r="DL110" s="959" t="s">
        <v>437</v>
      </c>
      <c r="DM110" s="959"/>
      <c r="DN110" s="959"/>
      <c r="DO110" s="959"/>
      <c r="DP110" s="959"/>
      <c r="DQ110" s="959" t="s">
        <v>437</v>
      </c>
      <c r="DR110" s="959"/>
      <c r="DS110" s="959"/>
      <c r="DT110" s="959"/>
      <c r="DU110" s="959"/>
      <c r="DV110" s="960" t="s">
        <v>126</v>
      </c>
      <c r="DW110" s="960"/>
      <c r="DX110" s="960"/>
      <c r="DY110" s="960"/>
      <c r="DZ110" s="961"/>
    </row>
    <row r="111" spans="1:131" s="226" customFormat="1" ht="26.25" customHeight="1" x14ac:dyDescent="0.15">
      <c r="A111" s="962" t="s">
        <v>438</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439</v>
      </c>
      <c r="AB111" s="966"/>
      <c r="AC111" s="966"/>
      <c r="AD111" s="966"/>
      <c r="AE111" s="967"/>
      <c r="AF111" s="968" t="s">
        <v>126</v>
      </c>
      <c r="AG111" s="966"/>
      <c r="AH111" s="966"/>
      <c r="AI111" s="966"/>
      <c r="AJ111" s="967"/>
      <c r="AK111" s="968" t="s">
        <v>126</v>
      </c>
      <c r="AL111" s="966"/>
      <c r="AM111" s="966"/>
      <c r="AN111" s="966"/>
      <c r="AO111" s="967"/>
      <c r="AP111" s="969" t="s">
        <v>437</v>
      </c>
      <c r="AQ111" s="970"/>
      <c r="AR111" s="970"/>
      <c r="AS111" s="970"/>
      <c r="AT111" s="971"/>
      <c r="AU111" s="936"/>
      <c r="AV111" s="937"/>
      <c r="AW111" s="937"/>
      <c r="AX111" s="937"/>
      <c r="AY111" s="937"/>
      <c r="AZ111" s="950" t="s">
        <v>440</v>
      </c>
      <c r="BA111" s="951"/>
      <c r="BB111" s="951"/>
      <c r="BC111" s="951"/>
      <c r="BD111" s="951"/>
      <c r="BE111" s="951"/>
      <c r="BF111" s="951"/>
      <c r="BG111" s="951"/>
      <c r="BH111" s="951"/>
      <c r="BI111" s="951"/>
      <c r="BJ111" s="951"/>
      <c r="BK111" s="951"/>
      <c r="BL111" s="951"/>
      <c r="BM111" s="951"/>
      <c r="BN111" s="951"/>
      <c r="BO111" s="951"/>
      <c r="BP111" s="952"/>
      <c r="BQ111" s="953" t="s">
        <v>126</v>
      </c>
      <c r="BR111" s="954"/>
      <c r="BS111" s="954"/>
      <c r="BT111" s="954"/>
      <c r="BU111" s="954"/>
      <c r="BV111" s="954" t="s">
        <v>439</v>
      </c>
      <c r="BW111" s="954"/>
      <c r="BX111" s="954"/>
      <c r="BY111" s="954"/>
      <c r="BZ111" s="954"/>
      <c r="CA111" s="954" t="s">
        <v>437</v>
      </c>
      <c r="CB111" s="954"/>
      <c r="CC111" s="954"/>
      <c r="CD111" s="954"/>
      <c r="CE111" s="954"/>
      <c r="CF111" s="948" t="s">
        <v>126</v>
      </c>
      <c r="CG111" s="949"/>
      <c r="CH111" s="949"/>
      <c r="CI111" s="949"/>
      <c r="CJ111" s="949"/>
      <c r="CK111" s="976"/>
      <c r="CL111" s="977"/>
      <c r="CM111" s="950" t="s">
        <v>441</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126</v>
      </c>
      <c r="DH111" s="954"/>
      <c r="DI111" s="954"/>
      <c r="DJ111" s="954"/>
      <c r="DK111" s="954"/>
      <c r="DL111" s="954" t="s">
        <v>126</v>
      </c>
      <c r="DM111" s="954"/>
      <c r="DN111" s="954"/>
      <c r="DO111" s="954"/>
      <c r="DP111" s="954"/>
      <c r="DQ111" s="954" t="s">
        <v>437</v>
      </c>
      <c r="DR111" s="954"/>
      <c r="DS111" s="954"/>
      <c r="DT111" s="954"/>
      <c r="DU111" s="954"/>
      <c r="DV111" s="955" t="s">
        <v>437</v>
      </c>
      <c r="DW111" s="955"/>
      <c r="DX111" s="955"/>
      <c r="DY111" s="955"/>
      <c r="DZ111" s="956"/>
    </row>
    <row r="112" spans="1:131" s="226" customFormat="1" ht="26.25" customHeight="1" x14ac:dyDescent="0.15">
      <c r="A112" s="980" t="s">
        <v>442</v>
      </c>
      <c r="B112" s="981"/>
      <c r="C112" s="951" t="s">
        <v>443</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437</v>
      </c>
      <c r="AB112" s="987"/>
      <c r="AC112" s="987"/>
      <c r="AD112" s="987"/>
      <c r="AE112" s="988"/>
      <c r="AF112" s="989" t="s">
        <v>437</v>
      </c>
      <c r="AG112" s="987"/>
      <c r="AH112" s="987"/>
      <c r="AI112" s="987"/>
      <c r="AJ112" s="988"/>
      <c r="AK112" s="989" t="s">
        <v>437</v>
      </c>
      <c r="AL112" s="987"/>
      <c r="AM112" s="987"/>
      <c r="AN112" s="987"/>
      <c r="AO112" s="988"/>
      <c r="AP112" s="990" t="s">
        <v>437</v>
      </c>
      <c r="AQ112" s="991"/>
      <c r="AR112" s="991"/>
      <c r="AS112" s="991"/>
      <c r="AT112" s="992"/>
      <c r="AU112" s="936"/>
      <c r="AV112" s="937"/>
      <c r="AW112" s="937"/>
      <c r="AX112" s="937"/>
      <c r="AY112" s="937"/>
      <c r="AZ112" s="950" t="s">
        <v>444</v>
      </c>
      <c r="BA112" s="951"/>
      <c r="BB112" s="951"/>
      <c r="BC112" s="951"/>
      <c r="BD112" s="951"/>
      <c r="BE112" s="951"/>
      <c r="BF112" s="951"/>
      <c r="BG112" s="951"/>
      <c r="BH112" s="951"/>
      <c r="BI112" s="951"/>
      <c r="BJ112" s="951"/>
      <c r="BK112" s="951"/>
      <c r="BL112" s="951"/>
      <c r="BM112" s="951"/>
      <c r="BN112" s="951"/>
      <c r="BO112" s="951"/>
      <c r="BP112" s="952"/>
      <c r="BQ112" s="953">
        <v>1693886</v>
      </c>
      <c r="BR112" s="954"/>
      <c r="BS112" s="954"/>
      <c r="BT112" s="954"/>
      <c r="BU112" s="954"/>
      <c r="BV112" s="954">
        <v>1602356</v>
      </c>
      <c r="BW112" s="954"/>
      <c r="BX112" s="954"/>
      <c r="BY112" s="954"/>
      <c r="BZ112" s="954"/>
      <c r="CA112" s="954">
        <v>1509610</v>
      </c>
      <c r="CB112" s="954"/>
      <c r="CC112" s="954"/>
      <c r="CD112" s="954"/>
      <c r="CE112" s="954"/>
      <c r="CF112" s="948">
        <v>47.3</v>
      </c>
      <c r="CG112" s="949"/>
      <c r="CH112" s="949"/>
      <c r="CI112" s="949"/>
      <c r="CJ112" s="949"/>
      <c r="CK112" s="976"/>
      <c r="CL112" s="977"/>
      <c r="CM112" s="950" t="s">
        <v>445</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437</v>
      </c>
      <c r="DH112" s="954"/>
      <c r="DI112" s="954"/>
      <c r="DJ112" s="954"/>
      <c r="DK112" s="954"/>
      <c r="DL112" s="954" t="s">
        <v>437</v>
      </c>
      <c r="DM112" s="954"/>
      <c r="DN112" s="954"/>
      <c r="DO112" s="954"/>
      <c r="DP112" s="954"/>
      <c r="DQ112" s="954" t="s">
        <v>126</v>
      </c>
      <c r="DR112" s="954"/>
      <c r="DS112" s="954"/>
      <c r="DT112" s="954"/>
      <c r="DU112" s="954"/>
      <c r="DV112" s="955" t="s">
        <v>437</v>
      </c>
      <c r="DW112" s="955"/>
      <c r="DX112" s="955"/>
      <c r="DY112" s="955"/>
      <c r="DZ112" s="956"/>
    </row>
    <row r="113" spans="1:130" s="226" customFormat="1" ht="26.25" customHeight="1" x14ac:dyDescent="0.15">
      <c r="A113" s="982"/>
      <c r="B113" s="983"/>
      <c r="C113" s="951" t="s">
        <v>446</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170163</v>
      </c>
      <c r="AB113" s="966"/>
      <c r="AC113" s="966"/>
      <c r="AD113" s="966"/>
      <c r="AE113" s="967"/>
      <c r="AF113" s="968">
        <v>190634</v>
      </c>
      <c r="AG113" s="966"/>
      <c r="AH113" s="966"/>
      <c r="AI113" s="966"/>
      <c r="AJ113" s="967"/>
      <c r="AK113" s="968">
        <v>178310</v>
      </c>
      <c r="AL113" s="966"/>
      <c r="AM113" s="966"/>
      <c r="AN113" s="966"/>
      <c r="AO113" s="967"/>
      <c r="AP113" s="969">
        <v>5.6</v>
      </c>
      <c r="AQ113" s="970"/>
      <c r="AR113" s="970"/>
      <c r="AS113" s="970"/>
      <c r="AT113" s="971"/>
      <c r="AU113" s="936"/>
      <c r="AV113" s="937"/>
      <c r="AW113" s="937"/>
      <c r="AX113" s="937"/>
      <c r="AY113" s="937"/>
      <c r="AZ113" s="950" t="s">
        <v>447</v>
      </c>
      <c r="BA113" s="951"/>
      <c r="BB113" s="951"/>
      <c r="BC113" s="951"/>
      <c r="BD113" s="951"/>
      <c r="BE113" s="951"/>
      <c r="BF113" s="951"/>
      <c r="BG113" s="951"/>
      <c r="BH113" s="951"/>
      <c r="BI113" s="951"/>
      <c r="BJ113" s="951"/>
      <c r="BK113" s="951"/>
      <c r="BL113" s="951"/>
      <c r="BM113" s="951"/>
      <c r="BN113" s="951"/>
      <c r="BO113" s="951"/>
      <c r="BP113" s="952"/>
      <c r="BQ113" s="953">
        <v>188819</v>
      </c>
      <c r="BR113" s="954"/>
      <c r="BS113" s="954"/>
      <c r="BT113" s="954"/>
      <c r="BU113" s="954"/>
      <c r="BV113" s="954">
        <v>154422</v>
      </c>
      <c r="BW113" s="954"/>
      <c r="BX113" s="954"/>
      <c r="BY113" s="954"/>
      <c r="BZ113" s="954"/>
      <c r="CA113" s="954">
        <v>149888</v>
      </c>
      <c r="CB113" s="954"/>
      <c r="CC113" s="954"/>
      <c r="CD113" s="954"/>
      <c r="CE113" s="954"/>
      <c r="CF113" s="948">
        <v>4.7</v>
      </c>
      <c r="CG113" s="949"/>
      <c r="CH113" s="949"/>
      <c r="CI113" s="949"/>
      <c r="CJ113" s="949"/>
      <c r="CK113" s="976"/>
      <c r="CL113" s="977"/>
      <c r="CM113" s="950" t="s">
        <v>448</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437</v>
      </c>
      <c r="DH113" s="987"/>
      <c r="DI113" s="987"/>
      <c r="DJ113" s="987"/>
      <c r="DK113" s="988"/>
      <c r="DL113" s="989" t="s">
        <v>439</v>
      </c>
      <c r="DM113" s="987"/>
      <c r="DN113" s="987"/>
      <c r="DO113" s="987"/>
      <c r="DP113" s="988"/>
      <c r="DQ113" s="989" t="s">
        <v>437</v>
      </c>
      <c r="DR113" s="987"/>
      <c r="DS113" s="987"/>
      <c r="DT113" s="987"/>
      <c r="DU113" s="988"/>
      <c r="DV113" s="990" t="s">
        <v>439</v>
      </c>
      <c r="DW113" s="991"/>
      <c r="DX113" s="991"/>
      <c r="DY113" s="991"/>
      <c r="DZ113" s="992"/>
    </row>
    <row r="114" spans="1:130" s="226" customFormat="1" ht="26.25" customHeight="1" x14ac:dyDescent="0.15">
      <c r="A114" s="982"/>
      <c r="B114" s="983"/>
      <c r="C114" s="951" t="s">
        <v>449</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49557</v>
      </c>
      <c r="AB114" s="987"/>
      <c r="AC114" s="987"/>
      <c r="AD114" s="987"/>
      <c r="AE114" s="988"/>
      <c r="AF114" s="989">
        <v>42858</v>
      </c>
      <c r="AG114" s="987"/>
      <c r="AH114" s="987"/>
      <c r="AI114" s="987"/>
      <c r="AJ114" s="988"/>
      <c r="AK114" s="989">
        <v>42678</v>
      </c>
      <c r="AL114" s="987"/>
      <c r="AM114" s="987"/>
      <c r="AN114" s="987"/>
      <c r="AO114" s="988"/>
      <c r="AP114" s="990">
        <v>1.3</v>
      </c>
      <c r="AQ114" s="991"/>
      <c r="AR114" s="991"/>
      <c r="AS114" s="991"/>
      <c r="AT114" s="992"/>
      <c r="AU114" s="936"/>
      <c r="AV114" s="937"/>
      <c r="AW114" s="937"/>
      <c r="AX114" s="937"/>
      <c r="AY114" s="937"/>
      <c r="AZ114" s="950" t="s">
        <v>450</v>
      </c>
      <c r="BA114" s="951"/>
      <c r="BB114" s="951"/>
      <c r="BC114" s="951"/>
      <c r="BD114" s="951"/>
      <c r="BE114" s="951"/>
      <c r="BF114" s="951"/>
      <c r="BG114" s="951"/>
      <c r="BH114" s="951"/>
      <c r="BI114" s="951"/>
      <c r="BJ114" s="951"/>
      <c r="BK114" s="951"/>
      <c r="BL114" s="951"/>
      <c r="BM114" s="951"/>
      <c r="BN114" s="951"/>
      <c r="BO114" s="951"/>
      <c r="BP114" s="952"/>
      <c r="BQ114" s="953">
        <v>1016875</v>
      </c>
      <c r="BR114" s="954"/>
      <c r="BS114" s="954"/>
      <c r="BT114" s="954"/>
      <c r="BU114" s="954"/>
      <c r="BV114" s="954">
        <v>1040676</v>
      </c>
      <c r="BW114" s="954"/>
      <c r="BX114" s="954"/>
      <c r="BY114" s="954"/>
      <c r="BZ114" s="954"/>
      <c r="CA114" s="954">
        <v>1011166</v>
      </c>
      <c r="CB114" s="954"/>
      <c r="CC114" s="954"/>
      <c r="CD114" s="954"/>
      <c r="CE114" s="954"/>
      <c r="CF114" s="948">
        <v>31.7</v>
      </c>
      <c r="CG114" s="949"/>
      <c r="CH114" s="949"/>
      <c r="CI114" s="949"/>
      <c r="CJ114" s="949"/>
      <c r="CK114" s="976"/>
      <c r="CL114" s="977"/>
      <c r="CM114" s="950" t="s">
        <v>451</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437</v>
      </c>
      <c r="DH114" s="987"/>
      <c r="DI114" s="987"/>
      <c r="DJ114" s="987"/>
      <c r="DK114" s="988"/>
      <c r="DL114" s="989" t="s">
        <v>452</v>
      </c>
      <c r="DM114" s="987"/>
      <c r="DN114" s="987"/>
      <c r="DO114" s="987"/>
      <c r="DP114" s="988"/>
      <c r="DQ114" s="989" t="s">
        <v>452</v>
      </c>
      <c r="DR114" s="987"/>
      <c r="DS114" s="987"/>
      <c r="DT114" s="987"/>
      <c r="DU114" s="988"/>
      <c r="DV114" s="990" t="s">
        <v>437</v>
      </c>
      <c r="DW114" s="991"/>
      <c r="DX114" s="991"/>
      <c r="DY114" s="991"/>
      <c r="DZ114" s="992"/>
    </row>
    <row r="115" spans="1:130" s="226" customFormat="1" ht="26.25" customHeight="1" x14ac:dyDescent="0.15">
      <c r="A115" s="982"/>
      <c r="B115" s="983"/>
      <c r="C115" s="951" t="s">
        <v>453</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t="s">
        <v>126</v>
      </c>
      <c r="AB115" s="966"/>
      <c r="AC115" s="966"/>
      <c r="AD115" s="966"/>
      <c r="AE115" s="967"/>
      <c r="AF115" s="968" t="s">
        <v>439</v>
      </c>
      <c r="AG115" s="966"/>
      <c r="AH115" s="966"/>
      <c r="AI115" s="966"/>
      <c r="AJ115" s="967"/>
      <c r="AK115" s="968" t="s">
        <v>126</v>
      </c>
      <c r="AL115" s="966"/>
      <c r="AM115" s="966"/>
      <c r="AN115" s="966"/>
      <c r="AO115" s="967"/>
      <c r="AP115" s="969" t="s">
        <v>437</v>
      </c>
      <c r="AQ115" s="970"/>
      <c r="AR115" s="970"/>
      <c r="AS115" s="970"/>
      <c r="AT115" s="971"/>
      <c r="AU115" s="936"/>
      <c r="AV115" s="937"/>
      <c r="AW115" s="937"/>
      <c r="AX115" s="937"/>
      <c r="AY115" s="937"/>
      <c r="AZ115" s="950" t="s">
        <v>454</v>
      </c>
      <c r="BA115" s="951"/>
      <c r="BB115" s="951"/>
      <c r="BC115" s="951"/>
      <c r="BD115" s="951"/>
      <c r="BE115" s="951"/>
      <c r="BF115" s="951"/>
      <c r="BG115" s="951"/>
      <c r="BH115" s="951"/>
      <c r="BI115" s="951"/>
      <c r="BJ115" s="951"/>
      <c r="BK115" s="951"/>
      <c r="BL115" s="951"/>
      <c r="BM115" s="951"/>
      <c r="BN115" s="951"/>
      <c r="BO115" s="951"/>
      <c r="BP115" s="952"/>
      <c r="BQ115" s="953" t="s">
        <v>439</v>
      </c>
      <c r="BR115" s="954"/>
      <c r="BS115" s="954"/>
      <c r="BT115" s="954"/>
      <c r="BU115" s="954"/>
      <c r="BV115" s="954" t="s">
        <v>126</v>
      </c>
      <c r="BW115" s="954"/>
      <c r="BX115" s="954"/>
      <c r="BY115" s="954"/>
      <c r="BZ115" s="954"/>
      <c r="CA115" s="954" t="s">
        <v>437</v>
      </c>
      <c r="CB115" s="954"/>
      <c r="CC115" s="954"/>
      <c r="CD115" s="954"/>
      <c r="CE115" s="954"/>
      <c r="CF115" s="948" t="s">
        <v>437</v>
      </c>
      <c r="CG115" s="949"/>
      <c r="CH115" s="949"/>
      <c r="CI115" s="949"/>
      <c r="CJ115" s="949"/>
      <c r="CK115" s="976"/>
      <c r="CL115" s="977"/>
      <c r="CM115" s="950" t="s">
        <v>455</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437</v>
      </c>
      <c r="DH115" s="987"/>
      <c r="DI115" s="987"/>
      <c r="DJ115" s="987"/>
      <c r="DK115" s="988"/>
      <c r="DL115" s="989" t="s">
        <v>437</v>
      </c>
      <c r="DM115" s="987"/>
      <c r="DN115" s="987"/>
      <c r="DO115" s="987"/>
      <c r="DP115" s="988"/>
      <c r="DQ115" s="989" t="s">
        <v>437</v>
      </c>
      <c r="DR115" s="987"/>
      <c r="DS115" s="987"/>
      <c r="DT115" s="987"/>
      <c r="DU115" s="988"/>
      <c r="DV115" s="990" t="s">
        <v>437</v>
      </c>
      <c r="DW115" s="991"/>
      <c r="DX115" s="991"/>
      <c r="DY115" s="991"/>
      <c r="DZ115" s="992"/>
    </row>
    <row r="116" spans="1:130" s="226" customFormat="1" ht="26.25" customHeight="1" x14ac:dyDescent="0.15">
      <c r="A116" s="984"/>
      <c r="B116" s="985"/>
      <c r="C116" s="993" t="s">
        <v>456</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t="s">
        <v>437</v>
      </c>
      <c r="AB116" s="987"/>
      <c r="AC116" s="987"/>
      <c r="AD116" s="987"/>
      <c r="AE116" s="988"/>
      <c r="AF116" s="989" t="s">
        <v>126</v>
      </c>
      <c r="AG116" s="987"/>
      <c r="AH116" s="987"/>
      <c r="AI116" s="987"/>
      <c r="AJ116" s="988"/>
      <c r="AK116" s="989" t="s">
        <v>452</v>
      </c>
      <c r="AL116" s="987"/>
      <c r="AM116" s="987"/>
      <c r="AN116" s="987"/>
      <c r="AO116" s="988"/>
      <c r="AP116" s="990" t="s">
        <v>126</v>
      </c>
      <c r="AQ116" s="991"/>
      <c r="AR116" s="991"/>
      <c r="AS116" s="991"/>
      <c r="AT116" s="992"/>
      <c r="AU116" s="936"/>
      <c r="AV116" s="937"/>
      <c r="AW116" s="937"/>
      <c r="AX116" s="937"/>
      <c r="AY116" s="937"/>
      <c r="AZ116" s="995" t="s">
        <v>457</v>
      </c>
      <c r="BA116" s="996"/>
      <c r="BB116" s="996"/>
      <c r="BC116" s="996"/>
      <c r="BD116" s="996"/>
      <c r="BE116" s="996"/>
      <c r="BF116" s="996"/>
      <c r="BG116" s="996"/>
      <c r="BH116" s="996"/>
      <c r="BI116" s="996"/>
      <c r="BJ116" s="996"/>
      <c r="BK116" s="996"/>
      <c r="BL116" s="996"/>
      <c r="BM116" s="996"/>
      <c r="BN116" s="996"/>
      <c r="BO116" s="996"/>
      <c r="BP116" s="997"/>
      <c r="BQ116" s="953" t="s">
        <v>437</v>
      </c>
      <c r="BR116" s="954"/>
      <c r="BS116" s="954"/>
      <c r="BT116" s="954"/>
      <c r="BU116" s="954"/>
      <c r="BV116" s="954" t="s">
        <v>126</v>
      </c>
      <c r="BW116" s="954"/>
      <c r="BX116" s="954"/>
      <c r="BY116" s="954"/>
      <c r="BZ116" s="954"/>
      <c r="CA116" s="954" t="s">
        <v>437</v>
      </c>
      <c r="CB116" s="954"/>
      <c r="CC116" s="954"/>
      <c r="CD116" s="954"/>
      <c r="CE116" s="954"/>
      <c r="CF116" s="948" t="s">
        <v>437</v>
      </c>
      <c r="CG116" s="949"/>
      <c r="CH116" s="949"/>
      <c r="CI116" s="949"/>
      <c r="CJ116" s="949"/>
      <c r="CK116" s="976"/>
      <c r="CL116" s="977"/>
      <c r="CM116" s="950" t="s">
        <v>458</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t="s">
        <v>437</v>
      </c>
      <c r="DH116" s="987"/>
      <c r="DI116" s="987"/>
      <c r="DJ116" s="987"/>
      <c r="DK116" s="988"/>
      <c r="DL116" s="989" t="s">
        <v>439</v>
      </c>
      <c r="DM116" s="987"/>
      <c r="DN116" s="987"/>
      <c r="DO116" s="987"/>
      <c r="DP116" s="988"/>
      <c r="DQ116" s="989" t="s">
        <v>439</v>
      </c>
      <c r="DR116" s="987"/>
      <c r="DS116" s="987"/>
      <c r="DT116" s="987"/>
      <c r="DU116" s="988"/>
      <c r="DV116" s="990" t="s">
        <v>437</v>
      </c>
      <c r="DW116" s="991"/>
      <c r="DX116" s="991"/>
      <c r="DY116" s="991"/>
      <c r="DZ116" s="992"/>
    </row>
    <row r="117" spans="1:130" s="226" customFormat="1" ht="26.25" customHeight="1" x14ac:dyDescent="0.15">
      <c r="A117" s="940" t="s">
        <v>190</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459</v>
      </c>
      <c r="Z117" s="922"/>
      <c r="AA117" s="1006">
        <v>579410</v>
      </c>
      <c r="AB117" s="1007"/>
      <c r="AC117" s="1007"/>
      <c r="AD117" s="1007"/>
      <c r="AE117" s="1008"/>
      <c r="AF117" s="1009">
        <v>645221</v>
      </c>
      <c r="AG117" s="1007"/>
      <c r="AH117" s="1007"/>
      <c r="AI117" s="1007"/>
      <c r="AJ117" s="1008"/>
      <c r="AK117" s="1009">
        <v>663034</v>
      </c>
      <c r="AL117" s="1007"/>
      <c r="AM117" s="1007"/>
      <c r="AN117" s="1007"/>
      <c r="AO117" s="1008"/>
      <c r="AP117" s="1010"/>
      <c r="AQ117" s="1011"/>
      <c r="AR117" s="1011"/>
      <c r="AS117" s="1011"/>
      <c r="AT117" s="1012"/>
      <c r="AU117" s="936"/>
      <c r="AV117" s="937"/>
      <c r="AW117" s="937"/>
      <c r="AX117" s="937"/>
      <c r="AY117" s="937"/>
      <c r="AZ117" s="1002" t="s">
        <v>460</v>
      </c>
      <c r="BA117" s="1003"/>
      <c r="BB117" s="1003"/>
      <c r="BC117" s="1003"/>
      <c r="BD117" s="1003"/>
      <c r="BE117" s="1003"/>
      <c r="BF117" s="1003"/>
      <c r="BG117" s="1003"/>
      <c r="BH117" s="1003"/>
      <c r="BI117" s="1003"/>
      <c r="BJ117" s="1003"/>
      <c r="BK117" s="1003"/>
      <c r="BL117" s="1003"/>
      <c r="BM117" s="1003"/>
      <c r="BN117" s="1003"/>
      <c r="BO117" s="1003"/>
      <c r="BP117" s="1004"/>
      <c r="BQ117" s="953" t="s">
        <v>126</v>
      </c>
      <c r="BR117" s="954"/>
      <c r="BS117" s="954"/>
      <c r="BT117" s="954"/>
      <c r="BU117" s="954"/>
      <c r="BV117" s="954" t="s">
        <v>126</v>
      </c>
      <c r="BW117" s="954"/>
      <c r="BX117" s="954"/>
      <c r="BY117" s="954"/>
      <c r="BZ117" s="954"/>
      <c r="CA117" s="954" t="s">
        <v>126</v>
      </c>
      <c r="CB117" s="954"/>
      <c r="CC117" s="954"/>
      <c r="CD117" s="954"/>
      <c r="CE117" s="954"/>
      <c r="CF117" s="948" t="s">
        <v>126</v>
      </c>
      <c r="CG117" s="949"/>
      <c r="CH117" s="949"/>
      <c r="CI117" s="949"/>
      <c r="CJ117" s="949"/>
      <c r="CK117" s="976"/>
      <c r="CL117" s="977"/>
      <c r="CM117" s="950" t="s">
        <v>461</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439</v>
      </c>
      <c r="DH117" s="987"/>
      <c r="DI117" s="987"/>
      <c r="DJ117" s="987"/>
      <c r="DK117" s="988"/>
      <c r="DL117" s="989" t="s">
        <v>126</v>
      </c>
      <c r="DM117" s="987"/>
      <c r="DN117" s="987"/>
      <c r="DO117" s="987"/>
      <c r="DP117" s="988"/>
      <c r="DQ117" s="989" t="s">
        <v>439</v>
      </c>
      <c r="DR117" s="987"/>
      <c r="DS117" s="987"/>
      <c r="DT117" s="987"/>
      <c r="DU117" s="988"/>
      <c r="DV117" s="990" t="s">
        <v>126</v>
      </c>
      <c r="DW117" s="991"/>
      <c r="DX117" s="991"/>
      <c r="DY117" s="991"/>
      <c r="DZ117" s="992"/>
    </row>
    <row r="118" spans="1:130" s="226" customFormat="1" ht="26.25" customHeight="1" x14ac:dyDescent="0.15">
      <c r="A118" s="940" t="s">
        <v>432</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429</v>
      </c>
      <c r="AB118" s="921"/>
      <c r="AC118" s="921"/>
      <c r="AD118" s="921"/>
      <c r="AE118" s="922"/>
      <c r="AF118" s="920" t="s">
        <v>430</v>
      </c>
      <c r="AG118" s="921"/>
      <c r="AH118" s="921"/>
      <c r="AI118" s="921"/>
      <c r="AJ118" s="922"/>
      <c r="AK118" s="920" t="s">
        <v>308</v>
      </c>
      <c r="AL118" s="921"/>
      <c r="AM118" s="921"/>
      <c r="AN118" s="921"/>
      <c r="AO118" s="922"/>
      <c r="AP118" s="998" t="s">
        <v>431</v>
      </c>
      <c r="AQ118" s="999"/>
      <c r="AR118" s="999"/>
      <c r="AS118" s="999"/>
      <c r="AT118" s="1000"/>
      <c r="AU118" s="936"/>
      <c r="AV118" s="937"/>
      <c r="AW118" s="937"/>
      <c r="AX118" s="937"/>
      <c r="AY118" s="937"/>
      <c r="AZ118" s="1001" t="s">
        <v>462</v>
      </c>
      <c r="BA118" s="993"/>
      <c r="BB118" s="993"/>
      <c r="BC118" s="993"/>
      <c r="BD118" s="993"/>
      <c r="BE118" s="993"/>
      <c r="BF118" s="993"/>
      <c r="BG118" s="993"/>
      <c r="BH118" s="993"/>
      <c r="BI118" s="993"/>
      <c r="BJ118" s="993"/>
      <c r="BK118" s="993"/>
      <c r="BL118" s="993"/>
      <c r="BM118" s="993"/>
      <c r="BN118" s="993"/>
      <c r="BO118" s="993"/>
      <c r="BP118" s="994"/>
      <c r="BQ118" s="1027" t="s">
        <v>126</v>
      </c>
      <c r="BR118" s="1028"/>
      <c r="BS118" s="1028"/>
      <c r="BT118" s="1028"/>
      <c r="BU118" s="1028"/>
      <c r="BV118" s="1028" t="s">
        <v>126</v>
      </c>
      <c r="BW118" s="1028"/>
      <c r="BX118" s="1028"/>
      <c r="BY118" s="1028"/>
      <c r="BZ118" s="1028"/>
      <c r="CA118" s="1028" t="s">
        <v>126</v>
      </c>
      <c r="CB118" s="1028"/>
      <c r="CC118" s="1028"/>
      <c r="CD118" s="1028"/>
      <c r="CE118" s="1028"/>
      <c r="CF118" s="948" t="s">
        <v>126</v>
      </c>
      <c r="CG118" s="949"/>
      <c r="CH118" s="949"/>
      <c r="CI118" s="949"/>
      <c r="CJ118" s="949"/>
      <c r="CK118" s="976"/>
      <c r="CL118" s="977"/>
      <c r="CM118" s="950" t="s">
        <v>463</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126</v>
      </c>
      <c r="DH118" s="987"/>
      <c r="DI118" s="987"/>
      <c r="DJ118" s="987"/>
      <c r="DK118" s="988"/>
      <c r="DL118" s="989" t="s">
        <v>126</v>
      </c>
      <c r="DM118" s="987"/>
      <c r="DN118" s="987"/>
      <c r="DO118" s="987"/>
      <c r="DP118" s="988"/>
      <c r="DQ118" s="989" t="s">
        <v>126</v>
      </c>
      <c r="DR118" s="987"/>
      <c r="DS118" s="987"/>
      <c r="DT118" s="987"/>
      <c r="DU118" s="988"/>
      <c r="DV118" s="990" t="s">
        <v>126</v>
      </c>
      <c r="DW118" s="991"/>
      <c r="DX118" s="991"/>
      <c r="DY118" s="991"/>
      <c r="DZ118" s="992"/>
    </row>
    <row r="119" spans="1:130" s="226" customFormat="1" ht="26.25" customHeight="1" x14ac:dyDescent="0.15">
      <c r="A119" s="1084" t="s">
        <v>435</v>
      </c>
      <c r="B119" s="975"/>
      <c r="C119" s="957" t="s">
        <v>436</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t="s">
        <v>126</v>
      </c>
      <c r="AB119" s="928"/>
      <c r="AC119" s="928"/>
      <c r="AD119" s="928"/>
      <c r="AE119" s="929"/>
      <c r="AF119" s="930" t="s">
        <v>126</v>
      </c>
      <c r="AG119" s="928"/>
      <c r="AH119" s="928"/>
      <c r="AI119" s="928"/>
      <c r="AJ119" s="929"/>
      <c r="AK119" s="930" t="s">
        <v>126</v>
      </c>
      <c r="AL119" s="928"/>
      <c r="AM119" s="928"/>
      <c r="AN119" s="928"/>
      <c r="AO119" s="929"/>
      <c r="AP119" s="931" t="s">
        <v>126</v>
      </c>
      <c r="AQ119" s="932"/>
      <c r="AR119" s="932"/>
      <c r="AS119" s="932"/>
      <c r="AT119" s="933"/>
      <c r="AU119" s="938"/>
      <c r="AV119" s="939"/>
      <c r="AW119" s="939"/>
      <c r="AX119" s="939"/>
      <c r="AY119" s="939"/>
      <c r="AZ119" s="247" t="s">
        <v>190</v>
      </c>
      <c r="BA119" s="247"/>
      <c r="BB119" s="247"/>
      <c r="BC119" s="247"/>
      <c r="BD119" s="247"/>
      <c r="BE119" s="247"/>
      <c r="BF119" s="247"/>
      <c r="BG119" s="247"/>
      <c r="BH119" s="247"/>
      <c r="BI119" s="247"/>
      <c r="BJ119" s="247"/>
      <c r="BK119" s="247"/>
      <c r="BL119" s="247"/>
      <c r="BM119" s="247"/>
      <c r="BN119" s="247"/>
      <c r="BO119" s="1005" t="s">
        <v>464</v>
      </c>
      <c r="BP119" s="1033"/>
      <c r="BQ119" s="1027">
        <v>7520525</v>
      </c>
      <c r="BR119" s="1028"/>
      <c r="BS119" s="1028"/>
      <c r="BT119" s="1028"/>
      <c r="BU119" s="1028"/>
      <c r="BV119" s="1028">
        <v>7464952</v>
      </c>
      <c r="BW119" s="1028"/>
      <c r="BX119" s="1028"/>
      <c r="BY119" s="1028"/>
      <c r="BZ119" s="1028"/>
      <c r="CA119" s="1028">
        <v>7172694</v>
      </c>
      <c r="CB119" s="1028"/>
      <c r="CC119" s="1028"/>
      <c r="CD119" s="1028"/>
      <c r="CE119" s="1028"/>
      <c r="CF119" s="1029"/>
      <c r="CG119" s="1030"/>
      <c r="CH119" s="1030"/>
      <c r="CI119" s="1030"/>
      <c r="CJ119" s="1031"/>
      <c r="CK119" s="978"/>
      <c r="CL119" s="979"/>
      <c r="CM119" s="1001" t="s">
        <v>465</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t="s">
        <v>126</v>
      </c>
      <c r="DH119" s="1014"/>
      <c r="DI119" s="1014"/>
      <c r="DJ119" s="1014"/>
      <c r="DK119" s="1015"/>
      <c r="DL119" s="1013" t="s">
        <v>126</v>
      </c>
      <c r="DM119" s="1014"/>
      <c r="DN119" s="1014"/>
      <c r="DO119" s="1014"/>
      <c r="DP119" s="1015"/>
      <c r="DQ119" s="1013" t="s">
        <v>126</v>
      </c>
      <c r="DR119" s="1014"/>
      <c r="DS119" s="1014"/>
      <c r="DT119" s="1014"/>
      <c r="DU119" s="1015"/>
      <c r="DV119" s="1016" t="s">
        <v>126</v>
      </c>
      <c r="DW119" s="1017"/>
      <c r="DX119" s="1017"/>
      <c r="DY119" s="1017"/>
      <c r="DZ119" s="1018"/>
    </row>
    <row r="120" spans="1:130" s="226" customFormat="1" ht="26.25" customHeight="1" x14ac:dyDescent="0.15">
      <c r="A120" s="1085"/>
      <c r="B120" s="977"/>
      <c r="C120" s="950" t="s">
        <v>441</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126</v>
      </c>
      <c r="AB120" s="987"/>
      <c r="AC120" s="987"/>
      <c r="AD120" s="987"/>
      <c r="AE120" s="988"/>
      <c r="AF120" s="989" t="s">
        <v>126</v>
      </c>
      <c r="AG120" s="987"/>
      <c r="AH120" s="987"/>
      <c r="AI120" s="987"/>
      <c r="AJ120" s="988"/>
      <c r="AK120" s="989" t="s">
        <v>126</v>
      </c>
      <c r="AL120" s="987"/>
      <c r="AM120" s="987"/>
      <c r="AN120" s="987"/>
      <c r="AO120" s="988"/>
      <c r="AP120" s="990" t="s">
        <v>126</v>
      </c>
      <c r="AQ120" s="991"/>
      <c r="AR120" s="991"/>
      <c r="AS120" s="991"/>
      <c r="AT120" s="992"/>
      <c r="AU120" s="1019" t="s">
        <v>466</v>
      </c>
      <c r="AV120" s="1020"/>
      <c r="AW120" s="1020"/>
      <c r="AX120" s="1020"/>
      <c r="AY120" s="1021"/>
      <c r="AZ120" s="957" t="s">
        <v>467</v>
      </c>
      <c r="BA120" s="925"/>
      <c r="BB120" s="925"/>
      <c r="BC120" s="925"/>
      <c r="BD120" s="925"/>
      <c r="BE120" s="925"/>
      <c r="BF120" s="925"/>
      <c r="BG120" s="925"/>
      <c r="BH120" s="925"/>
      <c r="BI120" s="925"/>
      <c r="BJ120" s="925"/>
      <c r="BK120" s="925"/>
      <c r="BL120" s="925"/>
      <c r="BM120" s="925"/>
      <c r="BN120" s="925"/>
      <c r="BO120" s="925"/>
      <c r="BP120" s="926"/>
      <c r="BQ120" s="958">
        <v>1795677</v>
      </c>
      <c r="BR120" s="959"/>
      <c r="BS120" s="959"/>
      <c r="BT120" s="959"/>
      <c r="BU120" s="959"/>
      <c r="BV120" s="959">
        <v>1876803</v>
      </c>
      <c r="BW120" s="959"/>
      <c r="BX120" s="959"/>
      <c r="BY120" s="959"/>
      <c r="BZ120" s="959"/>
      <c r="CA120" s="959">
        <v>2425378</v>
      </c>
      <c r="CB120" s="959"/>
      <c r="CC120" s="959"/>
      <c r="CD120" s="959"/>
      <c r="CE120" s="959"/>
      <c r="CF120" s="972">
        <v>76</v>
      </c>
      <c r="CG120" s="973"/>
      <c r="CH120" s="973"/>
      <c r="CI120" s="973"/>
      <c r="CJ120" s="973"/>
      <c r="CK120" s="1034" t="s">
        <v>468</v>
      </c>
      <c r="CL120" s="1035"/>
      <c r="CM120" s="1035"/>
      <c r="CN120" s="1035"/>
      <c r="CO120" s="1036"/>
      <c r="CP120" s="1042" t="s">
        <v>469</v>
      </c>
      <c r="CQ120" s="1043"/>
      <c r="CR120" s="1043"/>
      <c r="CS120" s="1043"/>
      <c r="CT120" s="1043"/>
      <c r="CU120" s="1043"/>
      <c r="CV120" s="1043"/>
      <c r="CW120" s="1043"/>
      <c r="CX120" s="1043"/>
      <c r="CY120" s="1043"/>
      <c r="CZ120" s="1043"/>
      <c r="DA120" s="1043"/>
      <c r="DB120" s="1043"/>
      <c r="DC120" s="1043"/>
      <c r="DD120" s="1043"/>
      <c r="DE120" s="1043"/>
      <c r="DF120" s="1044"/>
      <c r="DG120" s="958">
        <v>1111067</v>
      </c>
      <c r="DH120" s="959"/>
      <c r="DI120" s="959"/>
      <c r="DJ120" s="959"/>
      <c r="DK120" s="959"/>
      <c r="DL120" s="959">
        <v>1021939</v>
      </c>
      <c r="DM120" s="959"/>
      <c r="DN120" s="959"/>
      <c r="DO120" s="959"/>
      <c r="DP120" s="959"/>
      <c r="DQ120" s="959">
        <v>907639</v>
      </c>
      <c r="DR120" s="959"/>
      <c r="DS120" s="959"/>
      <c r="DT120" s="959"/>
      <c r="DU120" s="959"/>
      <c r="DV120" s="960">
        <v>28.4</v>
      </c>
      <c r="DW120" s="960"/>
      <c r="DX120" s="960"/>
      <c r="DY120" s="960"/>
      <c r="DZ120" s="961"/>
    </row>
    <row r="121" spans="1:130" s="226" customFormat="1" ht="26.25" customHeight="1" x14ac:dyDescent="0.15">
      <c r="A121" s="1085"/>
      <c r="B121" s="977"/>
      <c r="C121" s="1002" t="s">
        <v>470</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126</v>
      </c>
      <c r="AB121" s="987"/>
      <c r="AC121" s="987"/>
      <c r="AD121" s="987"/>
      <c r="AE121" s="988"/>
      <c r="AF121" s="989" t="s">
        <v>126</v>
      </c>
      <c r="AG121" s="987"/>
      <c r="AH121" s="987"/>
      <c r="AI121" s="987"/>
      <c r="AJ121" s="988"/>
      <c r="AK121" s="989" t="s">
        <v>126</v>
      </c>
      <c r="AL121" s="987"/>
      <c r="AM121" s="987"/>
      <c r="AN121" s="987"/>
      <c r="AO121" s="988"/>
      <c r="AP121" s="990" t="s">
        <v>126</v>
      </c>
      <c r="AQ121" s="991"/>
      <c r="AR121" s="991"/>
      <c r="AS121" s="991"/>
      <c r="AT121" s="992"/>
      <c r="AU121" s="1022"/>
      <c r="AV121" s="1023"/>
      <c r="AW121" s="1023"/>
      <c r="AX121" s="1023"/>
      <c r="AY121" s="1024"/>
      <c r="AZ121" s="950" t="s">
        <v>471</v>
      </c>
      <c r="BA121" s="951"/>
      <c r="BB121" s="951"/>
      <c r="BC121" s="951"/>
      <c r="BD121" s="951"/>
      <c r="BE121" s="951"/>
      <c r="BF121" s="951"/>
      <c r="BG121" s="951"/>
      <c r="BH121" s="951"/>
      <c r="BI121" s="951"/>
      <c r="BJ121" s="951"/>
      <c r="BK121" s="951"/>
      <c r="BL121" s="951"/>
      <c r="BM121" s="951"/>
      <c r="BN121" s="951"/>
      <c r="BO121" s="951"/>
      <c r="BP121" s="952"/>
      <c r="BQ121" s="953">
        <v>768</v>
      </c>
      <c r="BR121" s="954"/>
      <c r="BS121" s="954"/>
      <c r="BT121" s="954"/>
      <c r="BU121" s="954"/>
      <c r="BV121" s="954">
        <v>883</v>
      </c>
      <c r="BW121" s="954"/>
      <c r="BX121" s="954"/>
      <c r="BY121" s="954"/>
      <c r="BZ121" s="954"/>
      <c r="CA121" s="954" t="s">
        <v>126</v>
      </c>
      <c r="CB121" s="954"/>
      <c r="CC121" s="954"/>
      <c r="CD121" s="954"/>
      <c r="CE121" s="954"/>
      <c r="CF121" s="948" t="s">
        <v>126</v>
      </c>
      <c r="CG121" s="949"/>
      <c r="CH121" s="949"/>
      <c r="CI121" s="949"/>
      <c r="CJ121" s="949"/>
      <c r="CK121" s="1037"/>
      <c r="CL121" s="1038"/>
      <c r="CM121" s="1038"/>
      <c r="CN121" s="1038"/>
      <c r="CO121" s="1039"/>
      <c r="CP121" s="1047" t="s">
        <v>472</v>
      </c>
      <c r="CQ121" s="1048"/>
      <c r="CR121" s="1048"/>
      <c r="CS121" s="1048"/>
      <c r="CT121" s="1048"/>
      <c r="CU121" s="1048"/>
      <c r="CV121" s="1048"/>
      <c r="CW121" s="1048"/>
      <c r="CX121" s="1048"/>
      <c r="CY121" s="1048"/>
      <c r="CZ121" s="1048"/>
      <c r="DA121" s="1048"/>
      <c r="DB121" s="1048"/>
      <c r="DC121" s="1048"/>
      <c r="DD121" s="1048"/>
      <c r="DE121" s="1048"/>
      <c r="DF121" s="1049"/>
      <c r="DG121" s="953">
        <v>448394</v>
      </c>
      <c r="DH121" s="954"/>
      <c r="DI121" s="954"/>
      <c r="DJ121" s="954"/>
      <c r="DK121" s="954"/>
      <c r="DL121" s="954">
        <v>464696</v>
      </c>
      <c r="DM121" s="954"/>
      <c r="DN121" s="954"/>
      <c r="DO121" s="954"/>
      <c r="DP121" s="954"/>
      <c r="DQ121" s="954">
        <v>498046</v>
      </c>
      <c r="DR121" s="954"/>
      <c r="DS121" s="954"/>
      <c r="DT121" s="954"/>
      <c r="DU121" s="954"/>
      <c r="DV121" s="955">
        <v>15.6</v>
      </c>
      <c r="DW121" s="955"/>
      <c r="DX121" s="955"/>
      <c r="DY121" s="955"/>
      <c r="DZ121" s="956"/>
    </row>
    <row r="122" spans="1:130" s="226" customFormat="1" ht="26.25" customHeight="1" x14ac:dyDescent="0.15">
      <c r="A122" s="1085"/>
      <c r="B122" s="977"/>
      <c r="C122" s="950" t="s">
        <v>451</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126</v>
      </c>
      <c r="AB122" s="987"/>
      <c r="AC122" s="987"/>
      <c r="AD122" s="987"/>
      <c r="AE122" s="988"/>
      <c r="AF122" s="989" t="s">
        <v>126</v>
      </c>
      <c r="AG122" s="987"/>
      <c r="AH122" s="987"/>
      <c r="AI122" s="987"/>
      <c r="AJ122" s="988"/>
      <c r="AK122" s="989" t="s">
        <v>126</v>
      </c>
      <c r="AL122" s="987"/>
      <c r="AM122" s="987"/>
      <c r="AN122" s="987"/>
      <c r="AO122" s="988"/>
      <c r="AP122" s="990" t="s">
        <v>126</v>
      </c>
      <c r="AQ122" s="991"/>
      <c r="AR122" s="991"/>
      <c r="AS122" s="991"/>
      <c r="AT122" s="992"/>
      <c r="AU122" s="1022"/>
      <c r="AV122" s="1023"/>
      <c r="AW122" s="1023"/>
      <c r="AX122" s="1023"/>
      <c r="AY122" s="1024"/>
      <c r="AZ122" s="1001" t="s">
        <v>473</v>
      </c>
      <c r="BA122" s="993"/>
      <c r="BB122" s="993"/>
      <c r="BC122" s="993"/>
      <c r="BD122" s="993"/>
      <c r="BE122" s="993"/>
      <c r="BF122" s="993"/>
      <c r="BG122" s="993"/>
      <c r="BH122" s="993"/>
      <c r="BI122" s="993"/>
      <c r="BJ122" s="993"/>
      <c r="BK122" s="993"/>
      <c r="BL122" s="993"/>
      <c r="BM122" s="993"/>
      <c r="BN122" s="993"/>
      <c r="BO122" s="993"/>
      <c r="BP122" s="994"/>
      <c r="BQ122" s="1027">
        <v>5010014</v>
      </c>
      <c r="BR122" s="1028"/>
      <c r="BS122" s="1028"/>
      <c r="BT122" s="1028"/>
      <c r="BU122" s="1028"/>
      <c r="BV122" s="1028">
        <v>4908363</v>
      </c>
      <c r="BW122" s="1028"/>
      <c r="BX122" s="1028"/>
      <c r="BY122" s="1028"/>
      <c r="BZ122" s="1028"/>
      <c r="CA122" s="1028">
        <v>4803513</v>
      </c>
      <c r="CB122" s="1028"/>
      <c r="CC122" s="1028"/>
      <c r="CD122" s="1028"/>
      <c r="CE122" s="1028"/>
      <c r="CF122" s="1045">
        <v>150.5</v>
      </c>
      <c r="CG122" s="1046"/>
      <c r="CH122" s="1046"/>
      <c r="CI122" s="1046"/>
      <c r="CJ122" s="1046"/>
      <c r="CK122" s="1037"/>
      <c r="CL122" s="1038"/>
      <c r="CM122" s="1038"/>
      <c r="CN122" s="1038"/>
      <c r="CO122" s="1039"/>
      <c r="CP122" s="1047" t="s">
        <v>474</v>
      </c>
      <c r="CQ122" s="1048"/>
      <c r="CR122" s="1048"/>
      <c r="CS122" s="1048"/>
      <c r="CT122" s="1048"/>
      <c r="CU122" s="1048"/>
      <c r="CV122" s="1048"/>
      <c r="CW122" s="1048"/>
      <c r="CX122" s="1048"/>
      <c r="CY122" s="1048"/>
      <c r="CZ122" s="1048"/>
      <c r="DA122" s="1048"/>
      <c r="DB122" s="1048"/>
      <c r="DC122" s="1048"/>
      <c r="DD122" s="1048"/>
      <c r="DE122" s="1048"/>
      <c r="DF122" s="1049"/>
      <c r="DG122" s="953">
        <v>134425</v>
      </c>
      <c r="DH122" s="954"/>
      <c r="DI122" s="954"/>
      <c r="DJ122" s="954"/>
      <c r="DK122" s="954"/>
      <c r="DL122" s="954">
        <v>115721</v>
      </c>
      <c r="DM122" s="954"/>
      <c r="DN122" s="954"/>
      <c r="DO122" s="954"/>
      <c r="DP122" s="954"/>
      <c r="DQ122" s="954">
        <v>103925</v>
      </c>
      <c r="DR122" s="954"/>
      <c r="DS122" s="954"/>
      <c r="DT122" s="954"/>
      <c r="DU122" s="954"/>
      <c r="DV122" s="955">
        <v>3.3</v>
      </c>
      <c r="DW122" s="955"/>
      <c r="DX122" s="955"/>
      <c r="DY122" s="955"/>
      <c r="DZ122" s="956"/>
    </row>
    <row r="123" spans="1:130" s="226" customFormat="1" ht="26.25" customHeight="1" x14ac:dyDescent="0.15">
      <c r="A123" s="1085"/>
      <c r="B123" s="977"/>
      <c r="C123" s="950" t="s">
        <v>458</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t="s">
        <v>126</v>
      </c>
      <c r="AB123" s="987"/>
      <c r="AC123" s="987"/>
      <c r="AD123" s="987"/>
      <c r="AE123" s="988"/>
      <c r="AF123" s="989" t="s">
        <v>126</v>
      </c>
      <c r="AG123" s="987"/>
      <c r="AH123" s="987"/>
      <c r="AI123" s="987"/>
      <c r="AJ123" s="988"/>
      <c r="AK123" s="989" t="s">
        <v>126</v>
      </c>
      <c r="AL123" s="987"/>
      <c r="AM123" s="987"/>
      <c r="AN123" s="987"/>
      <c r="AO123" s="988"/>
      <c r="AP123" s="990" t="s">
        <v>126</v>
      </c>
      <c r="AQ123" s="991"/>
      <c r="AR123" s="991"/>
      <c r="AS123" s="991"/>
      <c r="AT123" s="992"/>
      <c r="AU123" s="1025"/>
      <c r="AV123" s="1026"/>
      <c r="AW123" s="1026"/>
      <c r="AX123" s="1026"/>
      <c r="AY123" s="1026"/>
      <c r="AZ123" s="247" t="s">
        <v>190</v>
      </c>
      <c r="BA123" s="247"/>
      <c r="BB123" s="247"/>
      <c r="BC123" s="247"/>
      <c r="BD123" s="247"/>
      <c r="BE123" s="247"/>
      <c r="BF123" s="247"/>
      <c r="BG123" s="247"/>
      <c r="BH123" s="247"/>
      <c r="BI123" s="247"/>
      <c r="BJ123" s="247"/>
      <c r="BK123" s="247"/>
      <c r="BL123" s="247"/>
      <c r="BM123" s="247"/>
      <c r="BN123" s="247"/>
      <c r="BO123" s="1005" t="s">
        <v>475</v>
      </c>
      <c r="BP123" s="1033"/>
      <c r="BQ123" s="1091">
        <v>6806459</v>
      </c>
      <c r="BR123" s="1092"/>
      <c r="BS123" s="1092"/>
      <c r="BT123" s="1092"/>
      <c r="BU123" s="1092"/>
      <c r="BV123" s="1092">
        <v>6786049</v>
      </c>
      <c r="BW123" s="1092"/>
      <c r="BX123" s="1092"/>
      <c r="BY123" s="1092"/>
      <c r="BZ123" s="1092"/>
      <c r="CA123" s="1092">
        <v>7228891</v>
      </c>
      <c r="CB123" s="1092"/>
      <c r="CC123" s="1092"/>
      <c r="CD123" s="1092"/>
      <c r="CE123" s="1092"/>
      <c r="CF123" s="1029"/>
      <c r="CG123" s="1030"/>
      <c r="CH123" s="1030"/>
      <c r="CI123" s="1030"/>
      <c r="CJ123" s="1031"/>
      <c r="CK123" s="1037"/>
      <c r="CL123" s="1038"/>
      <c r="CM123" s="1038"/>
      <c r="CN123" s="1038"/>
      <c r="CO123" s="1039"/>
      <c r="CP123" s="1047"/>
      <c r="CQ123" s="1048"/>
      <c r="CR123" s="1048"/>
      <c r="CS123" s="1048"/>
      <c r="CT123" s="1048"/>
      <c r="CU123" s="1048"/>
      <c r="CV123" s="1048"/>
      <c r="CW123" s="1048"/>
      <c r="CX123" s="1048"/>
      <c r="CY123" s="1048"/>
      <c r="CZ123" s="1048"/>
      <c r="DA123" s="1048"/>
      <c r="DB123" s="1048"/>
      <c r="DC123" s="1048"/>
      <c r="DD123" s="1048"/>
      <c r="DE123" s="1048"/>
      <c r="DF123" s="1049"/>
      <c r="DG123" s="986"/>
      <c r="DH123" s="987"/>
      <c r="DI123" s="987"/>
      <c r="DJ123" s="987"/>
      <c r="DK123" s="988"/>
      <c r="DL123" s="989"/>
      <c r="DM123" s="987"/>
      <c r="DN123" s="987"/>
      <c r="DO123" s="987"/>
      <c r="DP123" s="988"/>
      <c r="DQ123" s="989"/>
      <c r="DR123" s="987"/>
      <c r="DS123" s="987"/>
      <c r="DT123" s="987"/>
      <c r="DU123" s="988"/>
      <c r="DV123" s="990"/>
      <c r="DW123" s="991"/>
      <c r="DX123" s="991"/>
      <c r="DY123" s="991"/>
      <c r="DZ123" s="992"/>
    </row>
    <row r="124" spans="1:130" s="226" customFormat="1" ht="26.25" customHeight="1" thickBot="1" x14ac:dyDescent="0.2">
      <c r="A124" s="1085"/>
      <c r="B124" s="977"/>
      <c r="C124" s="950" t="s">
        <v>461</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476</v>
      </c>
      <c r="AB124" s="987"/>
      <c r="AC124" s="987"/>
      <c r="AD124" s="987"/>
      <c r="AE124" s="988"/>
      <c r="AF124" s="989" t="s">
        <v>126</v>
      </c>
      <c r="AG124" s="987"/>
      <c r="AH124" s="987"/>
      <c r="AI124" s="987"/>
      <c r="AJ124" s="988"/>
      <c r="AK124" s="989" t="s">
        <v>126</v>
      </c>
      <c r="AL124" s="987"/>
      <c r="AM124" s="987"/>
      <c r="AN124" s="987"/>
      <c r="AO124" s="988"/>
      <c r="AP124" s="990" t="s">
        <v>126</v>
      </c>
      <c r="AQ124" s="991"/>
      <c r="AR124" s="991"/>
      <c r="AS124" s="991"/>
      <c r="AT124" s="992"/>
      <c r="AU124" s="1087" t="s">
        <v>477</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v>25.6</v>
      </c>
      <c r="BR124" s="1055"/>
      <c r="BS124" s="1055"/>
      <c r="BT124" s="1055"/>
      <c r="BU124" s="1055"/>
      <c r="BV124" s="1055">
        <v>23.1</v>
      </c>
      <c r="BW124" s="1055"/>
      <c r="BX124" s="1055"/>
      <c r="BY124" s="1055"/>
      <c r="BZ124" s="1055"/>
      <c r="CA124" s="1055" t="s">
        <v>476</v>
      </c>
      <c r="CB124" s="1055"/>
      <c r="CC124" s="1055"/>
      <c r="CD124" s="1055"/>
      <c r="CE124" s="1055"/>
      <c r="CF124" s="1056"/>
      <c r="CG124" s="1057"/>
      <c r="CH124" s="1057"/>
      <c r="CI124" s="1057"/>
      <c r="CJ124" s="1058"/>
      <c r="CK124" s="1040"/>
      <c r="CL124" s="1040"/>
      <c r="CM124" s="1040"/>
      <c r="CN124" s="1040"/>
      <c r="CO124" s="1041"/>
      <c r="CP124" s="1047" t="s">
        <v>478</v>
      </c>
      <c r="CQ124" s="1048"/>
      <c r="CR124" s="1048"/>
      <c r="CS124" s="1048"/>
      <c r="CT124" s="1048"/>
      <c r="CU124" s="1048"/>
      <c r="CV124" s="1048"/>
      <c r="CW124" s="1048"/>
      <c r="CX124" s="1048"/>
      <c r="CY124" s="1048"/>
      <c r="CZ124" s="1048"/>
      <c r="DA124" s="1048"/>
      <c r="DB124" s="1048"/>
      <c r="DC124" s="1048"/>
      <c r="DD124" s="1048"/>
      <c r="DE124" s="1048"/>
      <c r="DF124" s="1049"/>
      <c r="DG124" s="1032" t="s">
        <v>476</v>
      </c>
      <c r="DH124" s="1014"/>
      <c r="DI124" s="1014"/>
      <c r="DJ124" s="1014"/>
      <c r="DK124" s="1015"/>
      <c r="DL124" s="1013" t="s">
        <v>476</v>
      </c>
      <c r="DM124" s="1014"/>
      <c r="DN124" s="1014"/>
      <c r="DO124" s="1014"/>
      <c r="DP124" s="1015"/>
      <c r="DQ124" s="1013" t="s">
        <v>476</v>
      </c>
      <c r="DR124" s="1014"/>
      <c r="DS124" s="1014"/>
      <c r="DT124" s="1014"/>
      <c r="DU124" s="1015"/>
      <c r="DV124" s="1016" t="s">
        <v>476</v>
      </c>
      <c r="DW124" s="1017"/>
      <c r="DX124" s="1017"/>
      <c r="DY124" s="1017"/>
      <c r="DZ124" s="1018"/>
    </row>
    <row r="125" spans="1:130" s="226" customFormat="1" ht="26.25" customHeight="1" x14ac:dyDescent="0.15">
      <c r="A125" s="1085"/>
      <c r="B125" s="977"/>
      <c r="C125" s="950" t="s">
        <v>463</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476</v>
      </c>
      <c r="AB125" s="987"/>
      <c r="AC125" s="987"/>
      <c r="AD125" s="987"/>
      <c r="AE125" s="988"/>
      <c r="AF125" s="989" t="s">
        <v>126</v>
      </c>
      <c r="AG125" s="987"/>
      <c r="AH125" s="987"/>
      <c r="AI125" s="987"/>
      <c r="AJ125" s="988"/>
      <c r="AK125" s="989" t="s">
        <v>476</v>
      </c>
      <c r="AL125" s="987"/>
      <c r="AM125" s="987"/>
      <c r="AN125" s="987"/>
      <c r="AO125" s="988"/>
      <c r="AP125" s="990" t="s">
        <v>476</v>
      </c>
      <c r="AQ125" s="991"/>
      <c r="AR125" s="991"/>
      <c r="AS125" s="991"/>
      <c r="AT125" s="992"/>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0" t="s">
        <v>479</v>
      </c>
      <c r="CL125" s="1035"/>
      <c r="CM125" s="1035"/>
      <c r="CN125" s="1035"/>
      <c r="CO125" s="1036"/>
      <c r="CP125" s="957" t="s">
        <v>480</v>
      </c>
      <c r="CQ125" s="925"/>
      <c r="CR125" s="925"/>
      <c r="CS125" s="925"/>
      <c r="CT125" s="925"/>
      <c r="CU125" s="925"/>
      <c r="CV125" s="925"/>
      <c r="CW125" s="925"/>
      <c r="CX125" s="925"/>
      <c r="CY125" s="925"/>
      <c r="CZ125" s="925"/>
      <c r="DA125" s="925"/>
      <c r="DB125" s="925"/>
      <c r="DC125" s="925"/>
      <c r="DD125" s="925"/>
      <c r="DE125" s="925"/>
      <c r="DF125" s="926"/>
      <c r="DG125" s="958" t="s">
        <v>126</v>
      </c>
      <c r="DH125" s="959"/>
      <c r="DI125" s="959"/>
      <c r="DJ125" s="959"/>
      <c r="DK125" s="959"/>
      <c r="DL125" s="959" t="s">
        <v>126</v>
      </c>
      <c r="DM125" s="959"/>
      <c r="DN125" s="959"/>
      <c r="DO125" s="959"/>
      <c r="DP125" s="959"/>
      <c r="DQ125" s="959" t="s">
        <v>126</v>
      </c>
      <c r="DR125" s="959"/>
      <c r="DS125" s="959"/>
      <c r="DT125" s="959"/>
      <c r="DU125" s="959"/>
      <c r="DV125" s="960" t="s">
        <v>126</v>
      </c>
      <c r="DW125" s="960"/>
      <c r="DX125" s="960"/>
      <c r="DY125" s="960"/>
      <c r="DZ125" s="961"/>
    </row>
    <row r="126" spans="1:130" s="226" customFormat="1" ht="26.25" customHeight="1" thickBot="1" x14ac:dyDescent="0.2">
      <c r="A126" s="1085"/>
      <c r="B126" s="977"/>
      <c r="C126" s="950" t="s">
        <v>465</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t="s">
        <v>476</v>
      </c>
      <c r="AB126" s="987"/>
      <c r="AC126" s="987"/>
      <c r="AD126" s="987"/>
      <c r="AE126" s="988"/>
      <c r="AF126" s="989" t="s">
        <v>126</v>
      </c>
      <c r="AG126" s="987"/>
      <c r="AH126" s="987"/>
      <c r="AI126" s="987"/>
      <c r="AJ126" s="988"/>
      <c r="AK126" s="989" t="s">
        <v>126</v>
      </c>
      <c r="AL126" s="987"/>
      <c r="AM126" s="987"/>
      <c r="AN126" s="987"/>
      <c r="AO126" s="988"/>
      <c r="AP126" s="990" t="s">
        <v>476</v>
      </c>
      <c r="AQ126" s="991"/>
      <c r="AR126" s="991"/>
      <c r="AS126" s="991"/>
      <c r="AT126" s="992"/>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1"/>
      <c r="CL126" s="1038"/>
      <c r="CM126" s="1038"/>
      <c r="CN126" s="1038"/>
      <c r="CO126" s="1039"/>
      <c r="CP126" s="950" t="s">
        <v>481</v>
      </c>
      <c r="CQ126" s="951"/>
      <c r="CR126" s="951"/>
      <c r="CS126" s="951"/>
      <c r="CT126" s="951"/>
      <c r="CU126" s="951"/>
      <c r="CV126" s="951"/>
      <c r="CW126" s="951"/>
      <c r="CX126" s="951"/>
      <c r="CY126" s="951"/>
      <c r="CZ126" s="951"/>
      <c r="DA126" s="951"/>
      <c r="DB126" s="951"/>
      <c r="DC126" s="951"/>
      <c r="DD126" s="951"/>
      <c r="DE126" s="951"/>
      <c r="DF126" s="952"/>
      <c r="DG126" s="953" t="s">
        <v>482</v>
      </c>
      <c r="DH126" s="954"/>
      <c r="DI126" s="954"/>
      <c r="DJ126" s="954"/>
      <c r="DK126" s="954"/>
      <c r="DL126" s="954" t="s">
        <v>476</v>
      </c>
      <c r="DM126" s="954"/>
      <c r="DN126" s="954"/>
      <c r="DO126" s="954"/>
      <c r="DP126" s="954"/>
      <c r="DQ126" s="954" t="s">
        <v>476</v>
      </c>
      <c r="DR126" s="954"/>
      <c r="DS126" s="954"/>
      <c r="DT126" s="954"/>
      <c r="DU126" s="954"/>
      <c r="DV126" s="955" t="s">
        <v>126</v>
      </c>
      <c r="DW126" s="955"/>
      <c r="DX126" s="955"/>
      <c r="DY126" s="955"/>
      <c r="DZ126" s="956"/>
    </row>
    <row r="127" spans="1:130" s="226" customFormat="1" ht="26.25" customHeight="1" x14ac:dyDescent="0.15">
      <c r="A127" s="1086"/>
      <c r="B127" s="979"/>
      <c r="C127" s="1001" t="s">
        <v>483</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t="s">
        <v>126</v>
      </c>
      <c r="AB127" s="987"/>
      <c r="AC127" s="987"/>
      <c r="AD127" s="987"/>
      <c r="AE127" s="988"/>
      <c r="AF127" s="989" t="s">
        <v>126</v>
      </c>
      <c r="AG127" s="987"/>
      <c r="AH127" s="987"/>
      <c r="AI127" s="987"/>
      <c r="AJ127" s="988"/>
      <c r="AK127" s="989" t="s">
        <v>476</v>
      </c>
      <c r="AL127" s="987"/>
      <c r="AM127" s="987"/>
      <c r="AN127" s="987"/>
      <c r="AO127" s="988"/>
      <c r="AP127" s="990" t="s">
        <v>476</v>
      </c>
      <c r="AQ127" s="991"/>
      <c r="AR127" s="991"/>
      <c r="AS127" s="991"/>
      <c r="AT127" s="992"/>
      <c r="AU127" s="228"/>
      <c r="AV127" s="228"/>
      <c r="AW127" s="228"/>
      <c r="AX127" s="1059" t="s">
        <v>484</v>
      </c>
      <c r="AY127" s="1060"/>
      <c r="AZ127" s="1060"/>
      <c r="BA127" s="1060"/>
      <c r="BB127" s="1060"/>
      <c r="BC127" s="1060"/>
      <c r="BD127" s="1060"/>
      <c r="BE127" s="1061"/>
      <c r="BF127" s="1062" t="s">
        <v>485</v>
      </c>
      <c r="BG127" s="1060"/>
      <c r="BH127" s="1060"/>
      <c r="BI127" s="1060"/>
      <c r="BJ127" s="1060"/>
      <c r="BK127" s="1060"/>
      <c r="BL127" s="1061"/>
      <c r="BM127" s="1062" t="s">
        <v>486</v>
      </c>
      <c r="BN127" s="1060"/>
      <c r="BO127" s="1060"/>
      <c r="BP127" s="1060"/>
      <c r="BQ127" s="1060"/>
      <c r="BR127" s="1060"/>
      <c r="BS127" s="1061"/>
      <c r="BT127" s="1062" t="s">
        <v>487</v>
      </c>
      <c r="BU127" s="1060"/>
      <c r="BV127" s="1060"/>
      <c r="BW127" s="1060"/>
      <c r="BX127" s="1060"/>
      <c r="BY127" s="1060"/>
      <c r="BZ127" s="1083"/>
      <c r="CA127" s="228"/>
      <c r="CB127" s="228"/>
      <c r="CC127" s="228"/>
      <c r="CD127" s="251"/>
      <c r="CE127" s="251"/>
      <c r="CF127" s="251"/>
      <c r="CG127" s="228"/>
      <c r="CH127" s="228"/>
      <c r="CI127" s="228"/>
      <c r="CJ127" s="250"/>
      <c r="CK127" s="1051"/>
      <c r="CL127" s="1038"/>
      <c r="CM127" s="1038"/>
      <c r="CN127" s="1038"/>
      <c r="CO127" s="1039"/>
      <c r="CP127" s="950" t="s">
        <v>488</v>
      </c>
      <c r="CQ127" s="951"/>
      <c r="CR127" s="951"/>
      <c r="CS127" s="951"/>
      <c r="CT127" s="951"/>
      <c r="CU127" s="951"/>
      <c r="CV127" s="951"/>
      <c r="CW127" s="951"/>
      <c r="CX127" s="951"/>
      <c r="CY127" s="951"/>
      <c r="CZ127" s="951"/>
      <c r="DA127" s="951"/>
      <c r="DB127" s="951"/>
      <c r="DC127" s="951"/>
      <c r="DD127" s="951"/>
      <c r="DE127" s="951"/>
      <c r="DF127" s="952"/>
      <c r="DG127" s="953" t="s">
        <v>489</v>
      </c>
      <c r="DH127" s="954"/>
      <c r="DI127" s="954"/>
      <c r="DJ127" s="954"/>
      <c r="DK127" s="954"/>
      <c r="DL127" s="954" t="s">
        <v>126</v>
      </c>
      <c r="DM127" s="954"/>
      <c r="DN127" s="954"/>
      <c r="DO127" s="954"/>
      <c r="DP127" s="954"/>
      <c r="DQ127" s="954" t="s">
        <v>476</v>
      </c>
      <c r="DR127" s="954"/>
      <c r="DS127" s="954"/>
      <c r="DT127" s="954"/>
      <c r="DU127" s="954"/>
      <c r="DV127" s="955" t="s">
        <v>126</v>
      </c>
      <c r="DW127" s="955"/>
      <c r="DX127" s="955"/>
      <c r="DY127" s="955"/>
      <c r="DZ127" s="956"/>
    </row>
    <row r="128" spans="1:130" s="226" customFormat="1" ht="26.25" customHeight="1" thickBot="1" x14ac:dyDescent="0.2">
      <c r="A128" s="1069" t="s">
        <v>490</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491</v>
      </c>
      <c r="X128" s="1071"/>
      <c r="Y128" s="1071"/>
      <c r="Z128" s="1072"/>
      <c r="AA128" s="1073">
        <v>1325</v>
      </c>
      <c r="AB128" s="1074"/>
      <c r="AC128" s="1074"/>
      <c r="AD128" s="1074"/>
      <c r="AE128" s="1075"/>
      <c r="AF128" s="1076">
        <v>1546</v>
      </c>
      <c r="AG128" s="1074"/>
      <c r="AH128" s="1074"/>
      <c r="AI128" s="1074"/>
      <c r="AJ128" s="1075"/>
      <c r="AK128" s="1076">
        <v>780</v>
      </c>
      <c r="AL128" s="1074"/>
      <c r="AM128" s="1074"/>
      <c r="AN128" s="1074"/>
      <c r="AO128" s="1075"/>
      <c r="AP128" s="1077"/>
      <c r="AQ128" s="1078"/>
      <c r="AR128" s="1078"/>
      <c r="AS128" s="1078"/>
      <c r="AT128" s="1079"/>
      <c r="AU128" s="228"/>
      <c r="AV128" s="228"/>
      <c r="AW128" s="228"/>
      <c r="AX128" s="924" t="s">
        <v>492</v>
      </c>
      <c r="AY128" s="925"/>
      <c r="AZ128" s="925"/>
      <c r="BA128" s="925"/>
      <c r="BB128" s="925"/>
      <c r="BC128" s="925"/>
      <c r="BD128" s="925"/>
      <c r="BE128" s="926"/>
      <c r="BF128" s="1080" t="s">
        <v>493</v>
      </c>
      <c r="BG128" s="1081"/>
      <c r="BH128" s="1081"/>
      <c r="BI128" s="1081"/>
      <c r="BJ128" s="1081"/>
      <c r="BK128" s="1081"/>
      <c r="BL128" s="1082"/>
      <c r="BM128" s="1080">
        <v>15</v>
      </c>
      <c r="BN128" s="1081"/>
      <c r="BO128" s="1081"/>
      <c r="BP128" s="1081"/>
      <c r="BQ128" s="1081"/>
      <c r="BR128" s="1081"/>
      <c r="BS128" s="1082"/>
      <c r="BT128" s="1080">
        <v>20</v>
      </c>
      <c r="BU128" s="1081"/>
      <c r="BV128" s="1081"/>
      <c r="BW128" s="1081"/>
      <c r="BX128" s="1081"/>
      <c r="BY128" s="1081"/>
      <c r="BZ128" s="1104"/>
      <c r="CA128" s="251"/>
      <c r="CB128" s="251"/>
      <c r="CC128" s="251"/>
      <c r="CD128" s="251"/>
      <c r="CE128" s="251"/>
      <c r="CF128" s="251"/>
      <c r="CG128" s="228"/>
      <c r="CH128" s="228"/>
      <c r="CI128" s="228"/>
      <c r="CJ128" s="250"/>
      <c r="CK128" s="1052"/>
      <c r="CL128" s="1053"/>
      <c r="CM128" s="1053"/>
      <c r="CN128" s="1053"/>
      <c r="CO128" s="1054"/>
      <c r="CP128" s="1063" t="s">
        <v>494</v>
      </c>
      <c r="CQ128" s="754"/>
      <c r="CR128" s="754"/>
      <c r="CS128" s="754"/>
      <c r="CT128" s="754"/>
      <c r="CU128" s="754"/>
      <c r="CV128" s="754"/>
      <c r="CW128" s="754"/>
      <c r="CX128" s="754"/>
      <c r="CY128" s="754"/>
      <c r="CZ128" s="754"/>
      <c r="DA128" s="754"/>
      <c r="DB128" s="754"/>
      <c r="DC128" s="754"/>
      <c r="DD128" s="754"/>
      <c r="DE128" s="754"/>
      <c r="DF128" s="1064"/>
      <c r="DG128" s="1065" t="s">
        <v>482</v>
      </c>
      <c r="DH128" s="1066"/>
      <c r="DI128" s="1066"/>
      <c r="DJ128" s="1066"/>
      <c r="DK128" s="1066"/>
      <c r="DL128" s="1066" t="s">
        <v>476</v>
      </c>
      <c r="DM128" s="1066"/>
      <c r="DN128" s="1066"/>
      <c r="DO128" s="1066"/>
      <c r="DP128" s="1066"/>
      <c r="DQ128" s="1066" t="s">
        <v>126</v>
      </c>
      <c r="DR128" s="1066"/>
      <c r="DS128" s="1066"/>
      <c r="DT128" s="1066"/>
      <c r="DU128" s="1066"/>
      <c r="DV128" s="1067" t="s">
        <v>126</v>
      </c>
      <c r="DW128" s="1067"/>
      <c r="DX128" s="1067"/>
      <c r="DY128" s="1067"/>
      <c r="DZ128" s="1068"/>
    </row>
    <row r="129" spans="1:131" s="226" customFormat="1" ht="26.25" customHeight="1" x14ac:dyDescent="0.15">
      <c r="A129" s="962" t="s">
        <v>107</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495</v>
      </c>
      <c r="X129" s="1099"/>
      <c r="Y129" s="1099"/>
      <c r="Z129" s="1100"/>
      <c r="AA129" s="986">
        <v>3186991</v>
      </c>
      <c r="AB129" s="987"/>
      <c r="AC129" s="987"/>
      <c r="AD129" s="987"/>
      <c r="AE129" s="988"/>
      <c r="AF129" s="989">
        <v>3330990</v>
      </c>
      <c r="AG129" s="987"/>
      <c r="AH129" s="987"/>
      <c r="AI129" s="987"/>
      <c r="AJ129" s="988"/>
      <c r="AK129" s="989">
        <v>3596808</v>
      </c>
      <c r="AL129" s="987"/>
      <c r="AM129" s="987"/>
      <c r="AN129" s="987"/>
      <c r="AO129" s="988"/>
      <c r="AP129" s="1101"/>
      <c r="AQ129" s="1102"/>
      <c r="AR129" s="1102"/>
      <c r="AS129" s="1102"/>
      <c r="AT129" s="1103"/>
      <c r="AU129" s="229"/>
      <c r="AV129" s="229"/>
      <c r="AW129" s="229"/>
      <c r="AX129" s="1093" t="s">
        <v>496</v>
      </c>
      <c r="AY129" s="951"/>
      <c r="AZ129" s="951"/>
      <c r="BA129" s="951"/>
      <c r="BB129" s="951"/>
      <c r="BC129" s="951"/>
      <c r="BD129" s="951"/>
      <c r="BE129" s="952"/>
      <c r="BF129" s="1094" t="s">
        <v>126</v>
      </c>
      <c r="BG129" s="1095"/>
      <c r="BH129" s="1095"/>
      <c r="BI129" s="1095"/>
      <c r="BJ129" s="1095"/>
      <c r="BK129" s="1095"/>
      <c r="BL129" s="1096"/>
      <c r="BM129" s="1094">
        <v>20</v>
      </c>
      <c r="BN129" s="1095"/>
      <c r="BO129" s="1095"/>
      <c r="BP129" s="1095"/>
      <c r="BQ129" s="1095"/>
      <c r="BR129" s="1095"/>
      <c r="BS129" s="1096"/>
      <c r="BT129" s="1094">
        <v>30</v>
      </c>
      <c r="BU129" s="1095"/>
      <c r="BV129" s="1095"/>
      <c r="BW129" s="1095"/>
      <c r="BX129" s="1095"/>
      <c r="BY129" s="1095"/>
      <c r="BZ129" s="109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2" t="s">
        <v>497</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498</v>
      </c>
      <c r="X130" s="1099"/>
      <c r="Y130" s="1099"/>
      <c r="Z130" s="1100"/>
      <c r="AA130" s="986">
        <v>399239</v>
      </c>
      <c r="AB130" s="987"/>
      <c r="AC130" s="987"/>
      <c r="AD130" s="987"/>
      <c r="AE130" s="988"/>
      <c r="AF130" s="989">
        <v>400201</v>
      </c>
      <c r="AG130" s="987"/>
      <c r="AH130" s="987"/>
      <c r="AI130" s="987"/>
      <c r="AJ130" s="988"/>
      <c r="AK130" s="989">
        <v>405285</v>
      </c>
      <c r="AL130" s="987"/>
      <c r="AM130" s="987"/>
      <c r="AN130" s="987"/>
      <c r="AO130" s="988"/>
      <c r="AP130" s="1101"/>
      <c r="AQ130" s="1102"/>
      <c r="AR130" s="1102"/>
      <c r="AS130" s="1102"/>
      <c r="AT130" s="1103"/>
      <c r="AU130" s="229"/>
      <c r="AV130" s="229"/>
      <c r="AW130" s="229"/>
      <c r="AX130" s="1093" t="s">
        <v>499</v>
      </c>
      <c r="AY130" s="951"/>
      <c r="AZ130" s="951"/>
      <c r="BA130" s="951"/>
      <c r="BB130" s="951"/>
      <c r="BC130" s="951"/>
      <c r="BD130" s="951"/>
      <c r="BE130" s="952"/>
      <c r="BF130" s="1129">
        <v>7.5</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500</v>
      </c>
      <c r="X131" s="1136"/>
      <c r="Y131" s="1136"/>
      <c r="Z131" s="1137"/>
      <c r="AA131" s="1032">
        <v>2787752</v>
      </c>
      <c r="AB131" s="1014"/>
      <c r="AC131" s="1014"/>
      <c r="AD131" s="1014"/>
      <c r="AE131" s="1015"/>
      <c r="AF131" s="1013">
        <v>2930789</v>
      </c>
      <c r="AG131" s="1014"/>
      <c r="AH131" s="1014"/>
      <c r="AI131" s="1014"/>
      <c r="AJ131" s="1015"/>
      <c r="AK131" s="1013">
        <v>3191523</v>
      </c>
      <c r="AL131" s="1014"/>
      <c r="AM131" s="1014"/>
      <c r="AN131" s="1014"/>
      <c r="AO131" s="1015"/>
      <c r="AP131" s="1138"/>
      <c r="AQ131" s="1139"/>
      <c r="AR131" s="1139"/>
      <c r="AS131" s="1139"/>
      <c r="AT131" s="1140"/>
      <c r="AU131" s="229"/>
      <c r="AV131" s="229"/>
      <c r="AW131" s="229"/>
      <c r="AX131" s="1111" t="s">
        <v>501</v>
      </c>
      <c r="AY131" s="754"/>
      <c r="AZ131" s="754"/>
      <c r="BA131" s="754"/>
      <c r="BB131" s="754"/>
      <c r="BC131" s="754"/>
      <c r="BD131" s="754"/>
      <c r="BE131" s="1064"/>
      <c r="BF131" s="1112" t="s">
        <v>493</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18" t="s">
        <v>502</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503</v>
      </c>
      <c r="W132" s="1122"/>
      <c r="X132" s="1122"/>
      <c r="Y132" s="1122"/>
      <c r="Z132" s="1123"/>
      <c r="AA132" s="1124">
        <v>6.4154200230000002</v>
      </c>
      <c r="AB132" s="1125"/>
      <c r="AC132" s="1125"/>
      <c r="AD132" s="1125"/>
      <c r="AE132" s="1126"/>
      <c r="AF132" s="1127">
        <v>8.3074557739999992</v>
      </c>
      <c r="AG132" s="1125"/>
      <c r="AH132" s="1125"/>
      <c r="AI132" s="1125"/>
      <c r="AJ132" s="1126"/>
      <c r="AK132" s="1127">
        <v>8.0516104689999999</v>
      </c>
      <c r="AL132" s="1125"/>
      <c r="AM132" s="1125"/>
      <c r="AN132" s="1125"/>
      <c r="AO132" s="1126"/>
      <c r="AP132" s="1029"/>
      <c r="AQ132" s="1030"/>
      <c r="AR132" s="1030"/>
      <c r="AS132" s="1030"/>
      <c r="AT132" s="112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504</v>
      </c>
      <c r="W133" s="1105"/>
      <c r="X133" s="1105"/>
      <c r="Y133" s="1105"/>
      <c r="Z133" s="1106"/>
      <c r="AA133" s="1107">
        <v>5.9</v>
      </c>
      <c r="AB133" s="1108"/>
      <c r="AC133" s="1108"/>
      <c r="AD133" s="1108"/>
      <c r="AE133" s="1109"/>
      <c r="AF133" s="1107">
        <v>6.8</v>
      </c>
      <c r="AG133" s="1108"/>
      <c r="AH133" s="1108"/>
      <c r="AI133" s="1108"/>
      <c r="AJ133" s="1109"/>
      <c r="AK133" s="1107">
        <v>7.5</v>
      </c>
      <c r="AL133" s="1108"/>
      <c r="AM133" s="1108"/>
      <c r="AN133" s="1108"/>
      <c r="AO133" s="1109"/>
      <c r="AP133" s="1056"/>
      <c r="AQ133" s="1057"/>
      <c r="AR133" s="1057"/>
      <c r="AS133" s="1057"/>
      <c r="AT133" s="1110"/>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38gaQwinXScuNMjARnaK1bif9jWqEfc30CyDalBAECoAsR2nlV9imMAkM+kAN52Zm+G7x+T/VNAXJJu6pGTo6A==" saltValue="f4j/eecQkmG4VuG4vINSs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505</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KyZkzVH4N5mFWN1jvFRWK6os+d4dUfTNkaOggDVu8R7Kr06a1V5YBIkK/s9yAcZ1jgu/q0QrFEeC1vs1G9N6w==" saltValue="B0obw5YhCWEr/ZGv/H1vs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506</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507</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2" t="s">
        <v>508</v>
      </c>
      <c r="AP7" s="268"/>
      <c r="AQ7" s="269" t="s">
        <v>509</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3"/>
      <c r="AP8" s="274" t="s">
        <v>510</v>
      </c>
      <c r="AQ8" s="275" t="s">
        <v>511</v>
      </c>
      <c r="AR8" s="276" t="s">
        <v>512</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4" t="s">
        <v>513</v>
      </c>
      <c r="AL9" s="1145"/>
      <c r="AM9" s="1145"/>
      <c r="AN9" s="1146"/>
      <c r="AO9" s="277">
        <v>771695</v>
      </c>
      <c r="AP9" s="277">
        <v>70192</v>
      </c>
      <c r="AQ9" s="278">
        <v>102574</v>
      </c>
      <c r="AR9" s="279">
        <v>-31.6</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4" t="s">
        <v>514</v>
      </c>
      <c r="AL10" s="1145"/>
      <c r="AM10" s="1145"/>
      <c r="AN10" s="1146"/>
      <c r="AO10" s="280">
        <v>195807</v>
      </c>
      <c r="AP10" s="280">
        <v>17810</v>
      </c>
      <c r="AQ10" s="281">
        <v>16361</v>
      </c>
      <c r="AR10" s="282">
        <v>8.9</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4" t="s">
        <v>515</v>
      </c>
      <c r="AL11" s="1145"/>
      <c r="AM11" s="1145"/>
      <c r="AN11" s="1146"/>
      <c r="AO11" s="280">
        <v>18873</v>
      </c>
      <c r="AP11" s="280">
        <v>1717</v>
      </c>
      <c r="AQ11" s="281">
        <v>763</v>
      </c>
      <c r="AR11" s="282">
        <v>125</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4" t="s">
        <v>516</v>
      </c>
      <c r="AL12" s="1145"/>
      <c r="AM12" s="1145"/>
      <c r="AN12" s="1146"/>
      <c r="AO12" s="280" t="s">
        <v>517</v>
      </c>
      <c r="AP12" s="280" t="s">
        <v>517</v>
      </c>
      <c r="AQ12" s="281" t="s">
        <v>517</v>
      </c>
      <c r="AR12" s="282" t="s">
        <v>517</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4" t="s">
        <v>518</v>
      </c>
      <c r="AL13" s="1145"/>
      <c r="AM13" s="1145"/>
      <c r="AN13" s="1146"/>
      <c r="AO13" s="280">
        <v>117635</v>
      </c>
      <c r="AP13" s="280">
        <v>10700</v>
      </c>
      <c r="AQ13" s="281">
        <v>4354</v>
      </c>
      <c r="AR13" s="282">
        <v>145.80000000000001</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4" t="s">
        <v>519</v>
      </c>
      <c r="AL14" s="1145"/>
      <c r="AM14" s="1145"/>
      <c r="AN14" s="1146"/>
      <c r="AO14" s="280">
        <v>17522</v>
      </c>
      <c r="AP14" s="280">
        <v>1594</v>
      </c>
      <c r="AQ14" s="281">
        <v>2046</v>
      </c>
      <c r="AR14" s="282">
        <v>-22.1</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7" t="s">
        <v>520</v>
      </c>
      <c r="AL15" s="1148"/>
      <c r="AM15" s="1148"/>
      <c r="AN15" s="1149"/>
      <c r="AO15" s="280">
        <v>-48867</v>
      </c>
      <c r="AP15" s="280">
        <v>-4445</v>
      </c>
      <c r="AQ15" s="281">
        <v>-7552</v>
      </c>
      <c r="AR15" s="282">
        <v>-41.1</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7" t="s">
        <v>190</v>
      </c>
      <c r="AL16" s="1148"/>
      <c r="AM16" s="1148"/>
      <c r="AN16" s="1149"/>
      <c r="AO16" s="280">
        <v>1072665</v>
      </c>
      <c r="AP16" s="280">
        <v>97568</v>
      </c>
      <c r="AQ16" s="281">
        <v>118546</v>
      </c>
      <c r="AR16" s="282">
        <v>-17.7</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521</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522</v>
      </c>
      <c r="AP20" s="289" t="s">
        <v>523</v>
      </c>
      <c r="AQ20" s="290" t="s">
        <v>524</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0" t="s">
        <v>525</v>
      </c>
      <c r="AL21" s="1151"/>
      <c r="AM21" s="1151"/>
      <c r="AN21" s="1152"/>
      <c r="AO21" s="293">
        <v>7.73</v>
      </c>
      <c r="AP21" s="294">
        <v>10.45</v>
      </c>
      <c r="AQ21" s="295">
        <v>-2.72</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0" t="s">
        <v>526</v>
      </c>
      <c r="AL22" s="1151"/>
      <c r="AM22" s="1151"/>
      <c r="AN22" s="1152"/>
      <c r="AO22" s="298">
        <v>97.5</v>
      </c>
      <c r="AP22" s="299">
        <v>96.7</v>
      </c>
      <c r="AQ22" s="300">
        <v>0.8</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1" t="s">
        <v>527</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63"/>
    </row>
    <row r="27" spans="1:46" x14ac:dyDescent="0.15">
      <c r="A27" s="305"/>
      <c r="AO27" s="258"/>
      <c r="AP27" s="258"/>
      <c r="AQ27" s="258"/>
      <c r="AR27" s="258"/>
      <c r="AS27" s="258"/>
      <c r="AT27" s="258"/>
    </row>
    <row r="28" spans="1:46" ht="17.25" x14ac:dyDescent="0.15">
      <c r="A28" s="259" t="s">
        <v>528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529</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2" t="s">
        <v>508</v>
      </c>
      <c r="AP30" s="268"/>
      <c r="AQ30" s="269" t="s">
        <v>509</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3"/>
      <c r="AP31" s="274" t="s">
        <v>510</v>
      </c>
      <c r="AQ31" s="275" t="s">
        <v>511</v>
      </c>
      <c r="AR31" s="276" t="s">
        <v>512</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8" t="s">
        <v>530</v>
      </c>
      <c r="AL32" s="1159"/>
      <c r="AM32" s="1159"/>
      <c r="AN32" s="1160"/>
      <c r="AO32" s="308">
        <v>442046</v>
      </c>
      <c r="AP32" s="308">
        <v>40208</v>
      </c>
      <c r="AQ32" s="309">
        <v>59538</v>
      </c>
      <c r="AR32" s="310">
        <v>-32.5</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8" t="s">
        <v>531</v>
      </c>
      <c r="AL33" s="1159"/>
      <c r="AM33" s="1159"/>
      <c r="AN33" s="1160"/>
      <c r="AO33" s="308" t="s">
        <v>517</v>
      </c>
      <c r="AP33" s="308" t="s">
        <v>517</v>
      </c>
      <c r="AQ33" s="309" t="s">
        <v>517</v>
      </c>
      <c r="AR33" s="310" t="s">
        <v>517</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8" t="s">
        <v>532</v>
      </c>
      <c r="AL34" s="1159"/>
      <c r="AM34" s="1159"/>
      <c r="AN34" s="1160"/>
      <c r="AO34" s="308" t="s">
        <v>517</v>
      </c>
      <c r="AP34" s="308" t="s">
        <v>517</v>
      </c>
      <c r="AQ34" s="309" t="s">
        <v>517</v>
      </c>
      <c r="AR34" s="310" t="s">
        <v>517</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8" t="s">
        <v>533</v>
      </c>
      <c r="AL35" s="1159"/>
      <c r="AM35" s="1159"/>
      <c r="AN35" s="1160"/>
      <c r="AO35" s="308">
        <v>178310</v>
      </c>
      <c r="AP35" s="308">
        <v>16219</v>
      </c>
      <c r="AQ35" s="309">
        <v>21589</v>
      </c>
      <c r="AR35" s="310">
        <v>-24.9</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8" t="s">
        <v>534</v>
      </c>
      <c r="AL36" s="1159"/>
      <c r="AM36" s="1159"/>
      <c r="AN36" s="1160"/>
      <c r="AO36" s="308">
        <v>42678</v>
      </c>
      <c r="AP36" s="308">
        <v>3882</v>
      </c>
      <c r="AQ36" s="309">
        <v>5101</v>
      </c>
      <c r="AR36" s="310">
        <v>-23.9</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8" t="s">
        <v>535</v>
      </c>
      <c r="AL37" s="1159"/>
      <c r="AM37" s="1159"/>
      <c r="AN37" s="1160"/>
      <c r="AO37" s="308" t="s">
        <v>517</v>
      </c>
      <c r="AP37" s="308" t="s">
        <v>517</v>
      </c>
      <c r="AQ37" s="309">
        <v>610</v>
      </c>
      <c r="AR37" s="310" t="s">
        <v>517</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1" t="s">
        <v>536</v>
      </c>
      <c r="AL38" s="1162"/>
      <c r="AM38" s="1162"/>
      <c r="AN38" s="1163"/>
      <c r="AO38" s="311" t="s">
        <v>517</v>
      </c>
      <c r="AP38" s="311" t="s">
        <v>517</v>
      </c>
      <c r="AQ38" s="312">
        <v>3</v>
      </c>
      <c r="AR38" s="300" t="s">
        <v>517</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1" t="s">
        <v>537</v>
      </c>
      <c r="AL39" s="1162"/>
      <c r="AM39" s="1162"/>
      <c r="AN39" s="1163"/>
      <c r="AO39" s="308">
        <v>-780</v>
      </c>
      <c r="AP39" s="308">
        <v>-71</v>
      </c>
      <c r="AQ39" s="309">
        <v>-1700</v>
      </c>
      <c r="AR39" s="310">
        <v>-95.8</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8" t="s">
        <v>538</v>
      </c>
      <c r="AL40" s="1159"/>
      <c r="AM40" s="1159"/>
      <c r="AN40" s="1160"/>
      <c r="AO40" s="308">
        <v>-405285</v>
      </c>
      <c r="AP40" s="308">
        <v>-36864</v>
      </c>
      <c r="AQ40" s="309">
        <v>-57744</v>
      </c>
      <c r="AR40" s="310">
        <v>-36.200000000000003</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4" t="s">
        <v>301</v>
      </c>
      <c r="AL41" s="1165"/>
      <c r="AM41" s="1165"/>
      <c r="AN41" s="1166"/>
      <c r="AO41" s="308">
        <v>256969</v>
      </c>
      <c r="AP41" s="308">
        <v>23374</v>
      </c>
      <c r="AQ41" s="309">
        <v>27397</v>
      </c>
      <c r="AR41" s="310">
        <v>-14.7</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539</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540</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541</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3" t="s">
        <v>508</v>
      </c>
      <c r="AN49" s="1155" t="s">
        <v>542</v>
      </c>
      <c r="AO49" s="1156"/>
      <c r="AP49" s="1156"/>
      <c r="AQ49" s="1156"/>
      <c r="AR49" s="1157"/>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4"/>
      <c r="AN50" s="324" t="s">
        <v>543</v>
      </c>
      <c r="AO50" s="325" t="s">
        <v>544</v>
      </c>
      <c r="AP50" s="326" t="s">
        <v>545</v>
      </c>
      <c r="AQ50" s="327" t="s">
        <v>546</v>
      </c>
      <c r="AR50" s="328" t="s">
        <v>547</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548</v>
      </c>
      <c r="AL51" s="321"/>
      <c r="AM51" s="329">
        <v>281664</v>
      </c>
      <c r="AN51" s="330">
        <v>25032</v>
      </c>
      <c r="AO51" s="331">
        <v>-55.9</v>
      </c>
      <c r="AP51" s="332">
        <v>82993</v>
      </c>
      <c r="AQ51" s="333">
        <v>5.2</v>
      </c>
      <c r="AR51" s="334">
        <v>-61.1</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549</v>
      </c>
      <c r="AM52" s="337">
        <v>219124</v>
      </c>
      <c r="AN52" s="338">
        <v>19474</v>
      </c>
      <c r="AO52" s="339">
        <v>-41.2</v>
      </c>
      <c r="AP52" s="340">
        <v>46787</v>
      </c>
      <c r="AQ52" s="341">
        <v>-4.9000000000000004</v>
      </c>
      <c r="AR52" s="342">
        <v>-36.299999999999997</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550</v>
      </c>
      <c r="AL53" s="321"/>
      <c r="AM53" s="329">
        <v>460643</v>
      </c>
      <c r="AN53" s="330">
        <v>41034</v>
      </c>
      <c r="AO53" s="331">
        <v>63.9</v>
      </c>
      <c r="AP53" s="332">
        <v>108252</v>
      </c>
      <c r="AQ53" s="333">
        <v>30.4</v>
      </c>
      <c r="AR53" s="334">
        <v>33.5</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549</v>
      </c>
      <c r="AM54" s="337">
        <v>363534</v>
      </c>
      <c r="AN54" s="338">
        <v>32383</v>
      </c>
      <c r="AO54" s="339">
        <v>66.3</v>
      </c>
      <c r="AP54" s="340">
        <v>50321</v>
      </c>
      <c r="AQ54" s="341">
        <v>7.6</v>
      </c>
      <c r="AR54" s="342">
        <v>58.7</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551</v>
      </c>
      <c r="AL55" s="321"/>
      <c r="AM55" s="329">
        <v>790850</v>
      </c>
      <c r="AN55" s="330">
        <v>70580</v>
      </c>
      <c r="AO55" s="331">
        <v>72</v>
      </c>
      <c r="AP55" s="332">
        <v>93492</v>
      </c>
      <c r="AQ55" s="333">
        <v>-13.6</v>
      </c>
      <c r="AR55" s="334">
        <v>85.6</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549</v>
      </c>
      <c r="AM56" s="337">
        <v>627390</v>
      </c>
      <c r="AN56" s="338">
        <v>55992</v>
      </c>
      <c r="AO56" s="339">
        <v>72.900000000000006</v>
      </c>
      <c r="AP56" s="340">
        <v>53316</v>
      </c>
      <c r="AQ56" s="341">
        <v>6</v>
      </c>
      <c r="AR56" s="342">
        <v>66.900000000000006</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552</v>
      </c>
      <c r="AL57" s="321"/>
      <c r="AM57" s="329">
        <v>680861</v>
      </c>
      <c r="AN57" s="330">
        <v>61267</v>
      </c>
      <c r="AO57" s="331">
        <v>-13.2</v>
      </c>
      <c r="AP57" s="332">
        <v>94796</v>
      </c>
      <c r="AQ57" s="333">
        <v>1.4</v>
      </c>
      <c r="AR57" s="334">
        <v>-14.6</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549</v>
      </c>
      <c r="AM58" s="337">
        <v>428768</v>
      </c>
      <c r="AN58" s="338">
        <v>38583</v>
      </c>
      <c r="AO58" s="339">
        <v>-31.1</v>
      </c>
      <c r="AP58" s="340">
        <v>55781</v>
      </c>
      <c r="AQ58" s="341">
        <v>4.5999999999999996</v>
      </c>
      <c r="AR58" s="342">
        <v>-35.700000000000003</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553</v>
      </c>
      <c r="AL59" s="321"/>
      <c r="AM59" s="329">
        <v>261422</v>
      </c>
      <c r="AN59" s="330">
        <v>23779</v>
      </c>
      <c r="AO59" s="331">
        <v>-61.2</v>
      </c>
      <c r="AP59" s="332">
        <v>85942</v>
      </c>
      <c r="AQ59" s="333">
        <v>-9.3000000000000007</v>
      </c>
      <c r="AR59" s="334">
        <v>-51.9</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549</v>
      </c>
      <c r="AM60" s="337">
        <v>191508</v>
      </c>
      <c r="AN60" s="338">
        <v>17419</v>
      </c>
      <c r="AO60" s="339">
        <v>-54.9</v>
      </c>
      <c r="AP60" s="340">
        <v>48630</v>
      </c>
      <c r="AQ60" s="341">
        <v>-12.8</v>
      </c>
      <c r="AR60" s="342">
        <v>-42.1</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554</v>
      </c>
      <c r="AL61" s="343"/>
      <c r="AM61" s="344">
        <v>495088</v>
      </c>
      <c r="AN61" s="345">
        <v>44338</v>
      </c>
      <c r="AO61" s="346">
        <v>1.1000000000000001</v>
      </c>
      <c r="AP61" s="347">
        <v>93095</v>
      </c>
      <c r="AQ61" s="348">
        <v>2.8</v>
      </c>
      <c r="AR61" s="334">
        <v>-1.7</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549</v>
      </c>
      <c r="AM62" s="337">
        <v>366065</v>
      </c>
      <c r="AN62" s="338">
        <v>32770</v>
      </c>
      <c r="AO62" s="339">
        <v>2.4</v>
      </c>
      <c r="AP62" s="340">
        <v>50967</v>
      </c>
      <c r="AQ62" s="341">
        <v>0.1</v>
      </c>
      <c r="AR62" s="342">
        <v>2.2999999999999998</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1hZHYbVx4PgAqSLhdT0fRNbnZ6LpIOoESQljeZMPDzQBpClhMBRp1U/OPS7k+LASyfuQZm9Y1ZSALg0P5T/ksg==" saltValue="kH1fEL8jPQ+XxvM4hU+D9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556</v>
      </c>
    </row>
    <row r="120" spans="125:125" ht="13.5" hidden="1" customHeight="1" x14ac:dyDescent="0.15"/>
    <row r="121" spans="125:125" ht="13.5" hidden="1" customHeight="1" x14ac:dyDescent="0.15">
      <c r="DU121" s="255"/>
    </row>
  </sheetData>
  <sheetProtection algorithmName="SHA-512" hashValue="h3o5gh4BHXSXjRxd+oPW/t8n5kHFbb2EcQKLVoZlzKyLzMBxdmuSrOq2cmeVBEHegldm939EUbLsG95RCxyLYg==" saltValue="DtbDX8GPrIkTLUKt2rbC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557</v>
      </c>
    </row>
  </sheetData>
  <sheetProtection algorithmName="SHA-512" hashValue="WwCybnvop+eLgNkDbR+KlQdpSAPmR60CtA7ihYzBHJf74F1QBVz6V18y5fiFNfjRQJY/OA1C09hp1YMR3+CtTg==" saltValue="nPPawf3aZxt9M6WlATLjn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167" t="s">
        <v>3</v>
      </c>
      <c r="D47" s="1167"/>
      <c r="E47" s="1168"/>
      <c r="F47" s="11">
        <v>33.270000000000003</v>
      </c>
      <c r="G47" s="12">
        <v>34.58</v>
      </c>
      <c r="H47" s="12">
        <v>34.29</v>
      </c>
      <c r="I47" s="12">
        <v>32.81</v>
      </c>
      <c r="J47" s="13">
        <v>30.38</v>
      </c>
    </row>
    <row r="48" spans="2:10" ht="57.75" customHeight="1" x14ac:dyDescent="0.15">
      <c r="B48" s="14"/>
      <c r="C48" s="1169" t="s">
        <v>4</v>
      </c>
      <c r="D48" s="1169"/>
      <c r="E48" s="1170"/>
      <c r="F48" s="15">
        <v>14.15</v>
      </c>
      <c r="G48" s="16">
        <v>11.9</v>
      </c>
      <c r="H48" s="16">
        <v>12.88</v>
      </c>
      <c r="I48" s="16">
        <v>11.76</v>
      </c>
      <c r="J48" s="17">
        <v>16.46</v>
      </c>
    </row>
    <row r="49" spans="2:10" ht="57.75" customHeight="1" thickBot="1" x14ac:dyDescent="0.2">
      <c r="B49" s="18"/>
      <c r="C49" s="1171" t="s">
        <v>5</v>
      </c>
      <c r="D49" s="1171"/>
      <c r="E49" s="1172"/>
      <c r="F49" s="19">
        <v>7.62</v>
      </c>
      <c r="G49" s="20" t="s">
        <v>563</v>
      </c>
      <c r="H49" s="20">
        <v>1.08</v>
      </c>
      <c r="I49" s="20" t="s">
        <v>564</v>
      </c>
      <c r="J49" s="21">
        <v>5.56</v>
      </c>
    </row>
    <row r="50" spans="2:10" x14ac:dyDescent="0.15"/>
  </sheetData>
  <sheetProtection algorithmName="SHA-512" hashValue="FweZT0aTYpNudHANwwWLLT1ymnJUG0s0tdObNfnU32ZvhHBk+qgL8DMapZu89Dk38MA/1HC4/MZteTt+8p2Gyw==" saltValue="YFTo8D3GDaUiE9CvfUCU5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小池 勇介</cp:lastModifiedBy>
  <cp:lastPrinted>2023-03-20T06:25:35Z</cp:lastPrinted>
  <dcterms:created xsi:type="dcterms:W3CDTF">2023-02-20T04:33:24Z</dcterms:created>
  <dcterms:modified xsi:type="dcterms:W3CDTF">2023-03-24T08:14:28Z</dcterms:modified>
  <cp:category/>
</cp:coreProperties>
</file>